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30.4.22\管財担当-共通\□□□2026年度契約（藤澤担当分）\センター電気\②入札執行\"/>
    </mc:Choice>
  </mc:AlternateContent>
  <bookViews>
    <workbookView xWindow="0" yWindow="0" windowWidth="23040" windowHeight="8976"/>
  </bookViews>
  <sheets>
    <sheet name="入札金額算定書" sheetId="1" r:id="rId1"/>
  </sheets>
  <definedNames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Sort" localSheetId="0" hidden="1">#REF!</definedName>
    <definedName name="_Sort" hidden="1">#REF!</definedName>
    <definedName name="ｄｄ" localSheetId="0">#REF!</definedName>
    <definedName name="ｄｄ">#REF!</definedName>
    <definedName name="じいｖんｆｋんｖ" localSheetId="0">#REF!</definedName>
    <definedName name="じいｖんｆｋんｖ">#REF!</definedName>
    <definedName name="トイレ清掃" localSheetId="0">#REF!</definedName>
    <definedName name="トイレ清掃">#REF!</definedName>
    <definedName name="印刷番号" localSheetId="0">#REF!</definedName>
    <definedName name="印刷番号">#REF!</definedName>
    <definedName name="外注データ" localSheetId="0">#REF!</definedName>
    <definedName name="外注データ">#REF!</definedName>
    <definedName name="業者番号" localSheetId="0">#REF!</definedName>
    <definedName name="業者番号">#REF!</definedName>
    <definedName name="顧客データ" localSheetId="0">#REF!</definedName>
    <definedName name="顧客データ">#REF!</definedName>
    <definedName name="得意先番号" localSheetId="0">#REF!</definedName>
    <definedName name="得意先番号">#REF!</definedName>
    <definedName name="発注記録範囲" localSheetId="0">#REF!</definedName>
    <definedName name="発注記録範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J9" i="1" l="1"/>
  <c r="M21" i="1" l="1"/>
  <c r="L21" i="1"/>
  <c r="K21" i="1"/>
  <c r="J20" i="1" l="1"/>
  <c r="J19" i="1"/>
  <c r="J18" i="1"/>
  <c r="J17" i="1"/>
  <c r="J16" i="1"/>
  <c r="J15" i="1"/>
  <c r="J14" i="1"/>
  <c r="J13" i="1"/>
  <c r="S12" i="1"/>
  <c r="J12" i="1"/>
  <c r="J11" i="1"/>
  <c r="J10" i="1"/>
  <c r="AB9" i="1"/>
  <c r="Y9" i="1"/>
  <c r="Q9" i="1"/>
  <c r="O9" i="1"/>
  <c r="T9" i="1" l="1"/>
  <c r="AC9" i="1"/>
  <c r="AD9" i="1"/>
  <c r="J21" i="1"/>
  <c r="AB10" i="1"/>
  <c r="H10" i="1"/>
  <c r="Y10" i="1"/>
  <c r="Q10" i="1"/>
  <c r="O10" i="1"/>
  <c r="S13" i="1"/>
  <c r="S14" i="1"/>
  <c r="AD10" i="1" l="1"/>
  <c r="AC10" i="1"/>
  <c r="AB11" i="1"/>
  <c r="Q11" i="1"/>
  <c r="T10" i="1"/>
  <c r="H11" i="1"/>
  <c r="Y11" i="1"/>
  <c r="O11" i="1"/>
  <c r="AD11" i="1" l="1"/>
  <c r="AC11" i="1"/>
  <c r="AB12" i="1"/>
  <c r="O12" i="1"/>
  <c r="H12" i="1"/>
  <c r="Y12" i="1"/>
  <c r="T11" i="1"/>
  <c r="Q12" i="1" l="1"/>
  <c r="AD12" i="1" s="1"/>
  <c r="AB13" i="1"/>
  <c r="O13" i="1"/>
  <c r="H13" i="1"/>
  <c r="Y13" i="1"/>
  <c r="Q13" i="1" l="1"/>
  <c r="AD13" i="1" s="1"/>
  <c r="AB14" i="1"/>
  <c r="T12" i="1"/>
  <c r="AC12" i="1"/>
  <c r="Y14" i="1"/>
  <c r="O14" i="1"/>
  <c r="H14" i="1"/>
  <c r="T13" i="1" l="1"/>
  <c r="AB15" i="1"/>
  <c r="AC13" i="1"/>
  <c r="Q14" i="1"/>
  <c r="AD14" i="1" s="1"/>
  <c r="Y15" i="1"/>
  <c r="O15" i="1"/>
  <c r="H15" i="1"/>
  <c r="AB16" i="1"/>
  <c r="Y16" i="1" l="1"/>
  <c r="H16" i="1"/>
  <c r="O16" i="1"/>
  <c r="AC14" i="1"/>
  <c r="T14" i="1"/>
  <c r="Q15" i="1"/>
  <c r="T15" i="1" s="1"/>
  <c r="Y17" i="1"/>
  <c r="AB17" i="1"/>
  <c r="AD15" i="1" l="1"/>
  <c r="H17" i="1"/>
  <c r="O17" i="1"/>
  <c r="Q16" i="1"/>
  <c r="AD16" i="1" s="1"/>
  <c r="AC15" i="1"/>
  <c r="AB18" i="1"/>
  <c r="Y18" i="1"/>
  <c r="H18" i="1" l="1"/>
  <c r="O18" i="1"/>
  <c r="Q17" i="1"/>
  <c r="AD17" i="1" s="1"/>
  <c r="AC16" i="1"/>
  <c r="T16" i="1"/>
  <c r="AB19" i="1"/>
  <c r="Y19" i="1"/>
  <c r="O19" i="1"/>
  <c r="H19" i="1"/>
  <c r="T17" i="1" l="1"/>
  <c r="AC17" i="1"/>
  <c r="Q18" i="1"/>
  <c r="AD18" i="1" s="1"/>
  <c r="Y20" i="1"/>
  <c r="AB20" i="1"/>
  <c r="O20" i="1"/>
  <c r="H20" i="1"/>
  <c r="T18" i="1" l="1"/>
  <c r="AC18" i="1"/>
  <c r="Q19" i="1"/>
  <c r="AD19" i="1" s="1"/>
  <c r="Q20" i="1"/>
  <c r="AD20" i="1" s="1"/>
  <c r="AD21" i="1" l="1"/>
  <c r="AC20" i="1"/>
  <c r="T20" i="1"/>
  <c r="AC19" i="1"/>
  <c r="T19" i="1"/>
  <c r="AC21" i="1" l="1"/>
</calcChain>
</file>

<file path=xl/sharedStrings.xml><?xml version="1.0" encoding="utf-8"?>
<sst xmlns="http://schemas.openxmlformats.org/spreadsheetml/2006/main" count="120" uniqueCount="63">
  <si>
    <t>重負荷</t>
    <rPh sb="0" eb="1">
      <t>ジュウ</t>
    </rPh>
    <rPh sb="1" eb="3">
      <t>フカ</t>
    </rPh>
    <phoneticPr fontId="5"/>
  </si>
  <si>
    <t>昼間</t>
    <rPh sb="0" eb="2">
      <t>ヒルマ</t>
    </rPh>
    <phoneticPr fontId="5"/>
  </si>
  <si>
    <t>夜間</t>
    <rPh sb="0" eb="2">
      <t>ヤカン</t>
    </rPh>
    <phoneticPr fontId="5"/>
  </si>
  <si>
    <t>基本料金</t>
    <rPh sb="0" eb="2">
      <t>キホン</t>
    </rPh>
    <rPh sb="2" eb="4">
      <t>リョウキン</t>
    </rPh>
    <phoneticPr fontId="5"/>
  </si>
  <si>
    <t>電力量料金</t>
    <rPh sb="0" eb="2">
      <t>デンリョク</t>
    </rPh>
    <rPh sb="2" eb="3">
      <t>リョウ</t>
    </rPh>
    <rPh sb="3" eb="5">
      <t>リョウキン</t>
    </rPh>
    <phoneticPr fontId="5"/>
  </si>
  <si>
    <t>附帯契約</t>
    <rPh sb="0" eb="2">
      <t>フタイ</t>
    </rPh>
    <rPh sb="2" eb="4">
      <t>ケイヤク</t>
    </rPh>
    <phoneticPr fontId="5"/>
  </si>
  <si>
    <t>合計</t>
    <rPh sb="0" eb="2">
      <t>ゴウケイ</t>
    </rPh>
    <phoneticPr fontId="5"/>
  </si>
  <si>
    <t>契約電力
（kW）</t>
    <rPh sb="0" eb="2">
      <t>ケイヤク</t>
    </rPh>
    <rPh sb="2" eb="4">
      <t>デンリョク</t>
    </rPh>
    <phoneticPr fontId="5"/>
  </si>
  <si>
    <t>入札単価</t>
    <rPh sb="0" eb="2">
      <t>ニュウサツ</t>
    </rPh>
    <rPh sb="2" eb="4">
      <t>タンカ</t>
    </rPh>
    <phoneticPr fontId="5"/>
  </si>
  <si>
    <t>（185％－力率）</t>
    <rPh sb="6" eb="7">
      <t>チカラ</t>
    </rPh>
    <rPh sb="7" eb="8">
      <t>リツ</t>
    </rPh>
    <phoneticPr fontId="5"/>
  </si>
  <si>
    <t>中計</t>
    <rPh sb="0" eb="2">
      <t>チュウケイ</t>
    </rPh>
    <phoneticPr fontId="5"/>
  </si>
  <si>
    <t>電力使用予定量</t>
    <rPh sb="0" eb="2">
      <t>デンリョク</t>
    </rPh>
    <rPh sb="2" eb="4">
      <t>シヨウ</t>
    </rPh>
    <rPh sb="4" eb="6">
      <t>ヨテイ</t>
    </rPh>
    <rPh sb="6" eb="7">
      <t>リョウ</t>
    </rPh>
    <phoneticPr fontId="5"/>
  </si>
  <si>
    <t>重負荷時間</t>
    <rPh sb="0" eb="1">
      <t>ジュウ</t>
    </rPh>
    <rPh sb="1" eb="3">
      <t>フカ</t>
    </rPh>
    <rPh sb="3" eb="5">
      <t>ジカン</t>
    </rPh>
    <phoneticPr fontId="5"/>
  </si>
  <si>
    <t>業務用自家発補給電力</t>
    <rPh sb="0" eb="3">
      <t>ギョウムヨウ</t>
    </rPh>
    <rPh sb="3" eb="5">
      <t>ジカ</t>
    </rPh>
    <rPh sb="5" eb="6">
      <t>ハツ</t>
    </rPh>
    <rPh sb="6" eb="8">
      <t>ホキュウ</t>
    </rPh>
    <rPh sb="8" eb="10">
      <t>デンリョク</t>
    </rPh>
    <phoneticPr fontId="5"/>
  </si>
  <si>
    <t>力率</t>
    <rPh sb="0" eb="1">
      <t>リキ</t>
    </rPh>
    <rPh sb="1" eb="2">
      <t>リツ</t>
    </rPh>
    <phoneticPr fontId="5"/>
  </si>
  <si>
    <t>差引</t>
    <rPh sb="0" eb="1">
      <t>サ</t>
    </rPh>
    <rPh sb="1" eb="2">
      <t>ヒ</t>
    </rPh>
    <phoneticPr fontId="5"/>
  </si>
  <si>
    <t>全体</t>
    <rPh sb="0" eb="2">
      <t>ゼンタイ</t>
    </rPh>
    <phoneticPr fontId="5"/>
  </si>
  <si>
    <t>小計</t>
    <rPh sb="0" eb="2">
      <t>ショウケイ</t>
    </rPh>
    <phoneticPr fontId="5"/>
  </si>
  <si>
    <t>契約電力</t>
    <rPh sb="0" eb="2">
      <t>ケイヤク</t>
    </rPh>
    <rPh sb="2" eb="4">
      <t>デンリョク</t>
    </rPh>
    <phoneticPr fontId="5"/>
  </si>
  <si>
    <t>不使用月</t>
    <rPh sb="0" eb="3">
      <t>フシヨウ</t>
    </rPh>
    <rPh sb="3" eb="4">
      <t>ツキ</t>
    </rPh>
    <phoneticPr fontId="5"/>
  </si>
  <si>
    <t>（円）</t>
    <rPh sb="1" eb="2">
      <t>エン</t>
    </rPh>
    <phoneticPr fontId="5"/>
  </si>
  <si>
    <t>（ｋｗｈ）</t>
    <phoneticPr fontId="5"/>
  </si>
  <si>
    <t>（円/kwh）</t>
    <rPh sb="1" eb="2">
      <t>エン</t>
    </rPh>
    <phoneticPr fontId="5"/>
  </si>
  <si>
    <t>(kw)</t>
    <phoneticPr fontId="5"/>
  </si>
  <si>
    <t>(円）</t>
    <rPh sb="1" eb="2">
      <t>エン</t>
    </rPh>
    <phoneticPr fontId="5"/>
  </si>
  <si>
    <t>（円/税込）</t>
    <rPh sb="1" eb="2">
      <t>エン</t>
    </rPh>
    <rPh sb="3" eb="5">
      <t>ゼイコ</t>
    </rPh>
    <phoneticPr fontId="5"/>
  </si>
  <si>
    <t>(円/税抜）</t>
    <rPh sb="1" eb="2">
      <t>エン</t>
    </rPh>
    <rPh sb="3" eb="4">
      <t>ゼイ</t>
    </rPh>
    <rPh sb="4" eb="5">
      <t>ヌ</t>
    </rPh>
    <phoneticPr fontId="5"/>
  </si>
  <si>
    <t>4月</t>
    <rPh sb="1" eb="2">
      <t>ガツ</t>
    </rPh>
    <phoneticPr fontId="5"/>
  </si>
  <si>
    <t>5月</t>
    <rPh sb="1" eb="2">
      <t>ガツ</t>
    </rPh>
    <phoneticPr fontId="5"/>
  </si>
  <si>
    <t>6月</t>
    <rPh sb="1" eb="2">
      <t>ガツ</t>
    </rPh>
    <phoneticPr fontId="5"/>
  </si>
  <si>
    <t>7月</t>
    <rPh sb="1" eb="2">
      <t>ガツ</t>
    </rPh>
    <phoneticPr fontId="5"/>
  </si>
  <si>
    <t>8月</t>
    <rPh sb="1" eb="2">
      <t>ガツ</t>
    </rPh>
    <phoneticPr fontId="5"/>
  </si>
  <si>
    <t>9月</t>
    <rPh sb="1" eb="2">
      <t>ガツ</t>
    </rPh>
    <phoneticPr fontId="5"/>
  </si>
  <si>
    <t>10月</t>
    <rPh sb="2" eb="3">
      <t>ガツ</t>
    </rPh>
    <phoneticPr fontId="5"/>
  </si>
  <si>
    <t>11月</t>
    <rPh sb="2" eb="3">
      <t>ガツ</t>
    </rPh>
    <phoneticPr fontId="5"/>
  </si>
  <si>
    <t>12月</t>
    <rPh sb="2" eb="3">
      <t>ガツ</t>
    </rPh>
    <phoneticPr fontId="5"/>
  </si>
  <si>
    <t>1月</t>
    <rPh sb="1" eb="2">
      <t>ガツ</t>
    </rPh>
    <phoneticPr fontId="5"/>
  </si>
  <si>
    <t>2月</t>
    <rPh sb="1" eb="2">
      <t>ガツ</t>
    </rPh>
    <phoneticPr fontId="5"/>
  </si>
  <si>
    <t>3月</t>
    <rPh sb="1" eb="2">
      <t>ガツ</t>
    </rPh>
    <phoneticPr fontId="5"/>
  </si>
  <si>
    <t>計</t>
    <rPh sb="0" eb="1">
      <t>ケイ</t>
    </rPh>
    <phoneticPr fontId="5"/>
  </si>
  <si>
    <t>－</t>
    <phoneticPr fontId="5"/>
  </si>
  <si>
    <t>ア</t>
    <phoneticPr fontId="5"/>
  </si>
  <si>
    <t>備考</t>
    <rPh sb="0" eb="2">
      <t>ビコウ</t>
    </rPh>
    <phoneticPr fontId="5"/>
  </si>
  <si>
    <t>１</t>
    <phoneticPr fontId="5"/>
  </si>
  <si>
    <t>　入札金額算定書は、入札書に添付し、入札書に使用する印鑑で入札書と割印を行うこと。</t>
    <rPh sb="1" eb="3">
      <t>ニュウサツ</t>
    </rPh>
    <rPh sb="3" eb="5">
      <t>キンガク</t>
    </rPh>
    <rPh sb="5" eb="7">
      <t>サンテイ</t>
    </rPh>
    <rPh sb="7" eb="8">
      <t>ショ</t>
    </rPh>
    <rPh sb="10" eb="13">
      <t>ニュウサツショ</t>
    </rPh>
    <rPh sb="14" eb="16">
      <t>テンプ</t>
    </rPh>
    <rPh sb="18" eb="21">
      <t>ニュウサツショ</t>
    </rPh>
    <rPh sb="22" eb="24">
      <t>シヨウ</t>
    </rPh>
    <rPh sb="26" eb="28">
      <t>インカン</t>
    </rPh>
    <rPh sb="29" eb="32">
      <t>ニュウサツショ</t>
    </rPh>
    <rPh sb="33" eb="35">
      <t>ワリイン</t>
    </rPh>
    <rPh sb="36" eb="37">
      <t>オコナ</t>
    </rPh>
    <phoneticPr fontId="5"/>
  </si>
  <si>
    <t>２</t>
    <phoneticPr fontId="5"/>
  </si>
  <si>
    <t>３</t>
    <phoneticPr fontId="5"/>
  </si>
  <si>
    <r>
      <t>　入札金額算定書の</t>
    </r>
    <r>
      <rPr>
        <u/>
        <sz val="14"/>
        <rFont val="ＭＳ Ｐゴシック"/>
        <family val="3"/>
        <charset val="128"/>
      </rPr>
      <t>太枠内ア</t>
    </r>
    <r>
      <rPr>
        <sz val="14"/>
        <rFont val="ＭＳ Ｐゴシック"/>
        <family val="3"/>
        <charset val="128"/>
      </rPr>
      <t>の合計金額（税抜）の金額を入札書に記載すること。</t>
    </r>
    <rPh sb="1" eb="3">
      <t>ニュウサツ</t>
    </rPh>
    <rPh sb="3" eb="5">
      <t>キンガク</t>
    </rPh>
    <rPh sb="5" eb="7">
      <t>サンテイ</t>
    </rPh>
    <rPh sb="7" eb="8">
      <t>ショ</t>
    </rPh>
    <rPh sb="9" eb="10">
      <t>フト</t>
    </rPh>
    <rPh sb="10" eb="11">
      <t>ワク</t>
    </rPh>
    <rPh sb="11" eb="12">
      <t>ナイ</t>
    </rPh>
    <rPh sb="14" eb="16">
      <t>ゴウケイ</t>
    </rPh>
    <rPh sb="16" eb="18">
      <t>キンガク</t>
    </rPh>
    <rPh sb="19" eb="20">
      <t>ゼイ</t>
    </rPh>
    <rPh sb="20" eb="21">
      <t>ヌ</t>
    </rPh>
    <rPh sb="23" eb="25">
      <t>キンガク</t>
    </rPh>
    <rPh sb="26" eb="28">
      <t>ニュウサツ</t>
    </rPh>
    <rPh sb="28" eb="29">
      <t>ショ</t>
    </rPh>
    <rPh sb="30" eb="32">
      <t>キサイ</t>
    </rPh>
    <phoneticPr fontId="5"/>
  </si>
  <si>
    <t>４</t>
  </si>
  <si>
    <t>５</t>
    <phoneticPr fontId="4"/>
  </si>
  <si>
    <t>　基本料金入札単価、電力量料金入札単価、附帯契約入札単価は、１円未満の端数を含むことができる。ただし、各月の基本料金及び電力料金の合計額に１円未満の端数があるときは、その全部を切り捨てた額とする。</t>
    <rPh sb="1" eb="3">
      <t>キホン</t>
    </rPh>
    <rPh sb="3" eb="5">
      <t>リョウキン</t>
    </rPh>
    <rPh sb="5" eb="7">
      <t>ニュウサツ</t>
    </rPh>
    <rPh sb="7" eb="9">
      <t>タンカ</t>
    </rPh>
    <rPh sb="10" eb="13">
      <t>デンリョクリョウ</t>
    </rPh>
    <rPh sb="13" eb="15">
      <t>リョウキン</t>
    </rPh>
    <rPh sb="15" eb="17">
      <t>ニュウサツ</t>
    </rPh>
    <rPh sb="17" eb="19">
      <t>タンカ</t>
    </rPh>
    <rPh sb="20" eb="22">
      <t>フタイ</t>
    </rPh>
    <rPh sb="22" eb="24">
      <t>ケイヤク</t>
    </rPh>
    <rPh sb="24" eb="26">
      <t>ニュウサツ</t>
    </rPh>
    <rPh sb="26" eb="28">
      <t>タンカ</t>
    </rPh>
    <rPh sb="31" eb="32">
      <t>エン</t>
    </rPh>
    <rPh sb="32" eb="34">
      <t>ミマン</t>
    </rPh>
    <rPh sb="35" eb="37">
      <t>ハスウ</t>
    </rPh>
    <rPh sb="38" eb="39">
      <t>フク</t>
    </rPh>
    <rPh sb="51" eb="53">
      <t>カクツキ</t>
    </rPh>
    <rPh sb="54" eb="56">
      <t>キホン</t>
    </rPh>
    <rPh sb="56" eb="58">
      <t>リョウキン</t>
    </rPh>
    <rPh sb="58" eb="59">
      <t>オヨ</t>
    </rPh>
    <rPh sb="60" eb="62">
      <t>デンリョク</t>
    </rPh>
    <rPh sb="62" eb="64">
      <t>リョウキン</t>
    </rPh>
    <rPh sb="65" eb="68">
      <t>ゴウケイガク</t>
    </rPh>
    <rPh sb="70" eb="71">
      <t>エン</t>
    </rPh>
    <rPh sb="71" eb="73">
      <t>ミマン</t>
    </rPh>
    <rPh sb="74" eb="76">
      <t>ハスウ</t>
    </rPh>
    <rPh sb="85" eb="87">
      <t>ゼンブ</t>
    </rPh>
    <rPh sb="88" eb="89">
      <t>キ</t>
    </rPh>
    <rPh sb="90" eb="91">
      <t>ス</t>
    </rPh>
    <rPh sb="93" eb="94">
      <t>ガク</t>
    </rPh>
    <phoneticPr fontId="5"/>
  </si>
  <si>
    <t>６</t>
    <phoneticPr fontId="4"/>
  </si>
  <si>
    <t>７</t>
    <phoneticPr fontId="4"/>
  </si>
  <si>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5"/>
  </si>
  <si>
    <t>2026年</t>
    <rPh sb="4" eb="5">
      <t>ネン</t>
    </rPh>
    <phoneticPr fontId="5"/>
  </si>
  <si>
    <t>　自家発補給電力の基本料金は、電気の供給を受けない場合は３０％以下とする。</t>
    <rPh sb="1" eb="8">
      <t>ジカハツホキュウデンリョク</t>
    </rPh>
    <rPh sb="9" eb="11">
      <t>キホン</t>
    </rPh>
    <rPh sb="11" eb="13">
      <t>リョウキン</t>
    </rPh>
    <rPh sb="15" eb="17">
      <t>デンキ</t>
    </rPh>
    <rPh sb="18" eb="20">
      <t>キョウキュウ</t>
    </rPh>
    <rPh sb="21" eb="22">
      <t>ウ</t>
    </rPh>
    <rPh sb="25" eb="27">
      <t>バアイ</t>
    </rPh>
    <rPh sb="31" eb="33">
      <t>イカ</t>
    </rPh>
    <phoneticPr fontId="5"/>
  </si>
  <si>
    <t>－</t>
  </si>
  <si>
    <t>　色付きセルに入札単価（税込）を記入すること。入札単価は小数点以下第2位まで記入する。業務用自家発補給電力の不使用月には％を記入すること。</t>
    <rPh sb="1" eb="3">
      <t>イロツ</t>
    </rPh>
    <rPh sb="7" eb="9">
      <t>ニュウサツ</t>
    </rPh>
    <rPh sb="9" eb="11">
      <t>タンカ</t>
    </rPh>
    <rPh sb="12" eb="14">
      <t>ゼイコ</t>
    </rPh>
    <rPh sb="16" eb="18">
      <t>キニュウ</t>
    </rPh>
    <rPh sb="23" eb="25">
      <t>ニュウサツ</t>
    </rPh>
    <rPh sb="25" eb="27">
      <t>タンカ</t>
    </rPh>
    <rPh sb="28" eb="31">
      <t>ショウスウテン</t>
    </rPh>
    <rPh sb="31" eb="33">
      <t>イカ</t>
    </rPh>
    <rPh sb="33" eb="34">
      <t>ダイ</t>
    </rPh>
    <rPh sb="35" eb="36">
      <t>イ</t>
    </rPh>
    <rPh sb="38" eb="40">
      <t>キニュウ</t>
    </rPh>
    <rPh sb="43" eb="53">
      <t>ギョウムヨウジカハツホキュウデンリョク</t>
    </rPh>
    <rPh sb="54" eb="58">
      <t>フシヨウヅキ</t>
    </rPh>
    <rPh sb="62" eb="64">
      <t>キニュウ</t>
    </rPh>
    <phoneticPr fontId="5"/>
  </si>
  <si>
    <t>2027年</t>
    <rPh sb="4" eb="5">
      <t>ネン</t>
    </rPh>
    <phoneticPr fontId="5"/>
  </si>
  <si>
    <t>　電力量料金単価には、燃料費調整額単価及び再生可能エネルギー発電促進賦課金単価を含まない。</t>
    <rPh sb="1" eb="3">
      <t>デンリョク</t>
    </rPh>
    <rPh sb="3" eb="4">
      <t>リョウ</t>
    </rPh>
    <rPh sb="4" eb="6">
      <t>リョウキン</t>
    </rPh>
    <rPh sb="6" eb="8">
      <t>タンカ</t>
    </rPh>
    <rPh sb="11" eb="17">
      <t>ネンリョウヒチョウセイガク</t>
    </rPh>
    <rPh sb="17" eb="19">
      <t>タンカ</t>
    </rPh>
    <rPh sb="19" eb="20">
      <t>オヨ</t>
    </rPh>
    <rPh sb="21" eb="25">
      <t>サイセイカノウ</t>
    </rPh>
    <rPh sb="30" eb="32">
      <t>ハツデン</t>
    </rPh>
    <rPh sb="32" eb="34">
      <t>ソクシン</t>
    </rPh>
    <rPh sb="34" eb="36">
      <t>フカ</t>
    </rPh>
    <rPh sb="36" eb="37">
      <t>キン</t>
    </rPh>
    <rPh sb="37" eb="39">
      <t>タンカ</t>
    </rPh>
    <rPh sb="40" eb="41">
      <t>フク</t>
    </rPh>
    <phoneticPr fontId="4"/>
  </si>
  <si>
    <t>予備電力</t>
    <rPh sb="0" eb="2">
      <t>ヨビ</t>
    </rPh>
    <rPh sb="2" eb="4">
      <t>デンリョク</t>
    </rPh>
    <phoneticPr fontId="5"/>
  </si>
  <si>
    <t>　入札金額算定書は、料金体系や割引等、この算定書に拠りがたい場合は、別様式での作成を可とする。ただし、以下の項目を明記すること。</t>
    <rPh sb="1" eb="8">
      <t>ニュウサツキンガクサンテイショ</t>
    </rPh>
    <rPh sb="10" eb="12">
      <t>リョウキン</t>
    </rPh>
    <rPh sb="12" eb="14">
      <t>タイケイ</t>
    </rPh>
    <rPh sb="15" eb="17">
      <t>ワリビキ</t>
    </rPh>
    <rPh sb="17" eb="18">
      <t>トウ</t>
    </rPh>
    <rPh sb="21" eb="23">
      <t>サンテイ</t>
    </rPh>
    <rPh sb="23" eb="24">
      <t>ショ</t>
    </rPh>
    <rPh sb="25" eb="26">
      <t>ヨ</t>
    </rPh>
    <rPh sb="30" eb="32">
      <t>バアイ</t>
    </rPh>
    <rPh sb="34" eb="35">
      <t>ベツ</t>
    </rPh>
    <rPh sb="35" eb="37">
      <t>ヨウシキ</t>
    </rPh>
    <rPh sb="39" eb="41">
      <t>サクセイ</t>
    </rPh>
    <rPh sb="42" eb="43">
      <t>カ</t>
    </rPh>
    <rPh sb="51" eb="53">
      <t>イカ</t>
    </rPh>
    <rPh sb="54" eb="56">
      <t>コウモク</t>
    </rPh>
    <rPh sb="57" eb="59">
      <t>メイキ</t>
    </rPh>
    <phoneticPr fontId="4"/>
  </si>
  <si>
    <t>基本料金単価、電力量料金単価、業務用自家発補給電力の基本料金単価、業務用自家発補給電力の不使用月の%、予備電力の基本料金単価</t>
    <rPh sb="15" eb="18">
      <t>ギョウムヨウ</t>
    </rPh>
    <rPh sb="18" eb="25">
      <t>ジカハツホキュウデンリョク</t>
    </rPh>
    <rPh sb="51" eb="55">
      <t>ヨビデンリョク</t>
    </rPh>
    <rPh sb="56" eb="58">
      <t>キホン</t>
    </rPh>
    <rPh sb="58" eb="60">
      <t>リョウキン</t>
    </rPh>
    <rPh sb="60" eb="62">
      <t>タンカ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</si>
</sst>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.00"/>
    <numFmt numFmtId="177" formatCode="#,##0_);[Red]\(#,##0\)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3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vertical="top"/>
      <protection locked="0"/>
    </xf>
    <xf numFmtId="0" fontId="2" fillId="0" borderId="0" xfId="2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vertical="top"/>
      <protection locked="0"/>
    </xf>
    <xf numFmtId="0" fontId="8" fillId="0" borderId="0" xfId="2" applyFont="1" applyAlignment="1" applyProtection="1">
      <alignment vertical="top"/>
      <protection locked="0"/>
    </xf>
    <xf numFmtId="0" fontId="2" fillId="0" borderId="0" xfId="2" applyFont="1" applyProtection="1">
      <alignment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7" fillId="0" borderId="0" xfId="2" applyFont="1" applyProtection="1">
      <alignment vertical="center"/>
      <protection locked="0"/>
    </xf>
    <xf numFmtId="0" fontId="2" fillId="0" borderId="0" xfId="2" applyProtection="1">
      <alignment vertical="center"/>
      <protection locked="0"/>
    </xf>
    <xf numFmtId="0" fontId="2" fillId="0" borderId="0" xfId="2" applyFont="1" applyProtection="1">
      <alignment vertical="center"/>
    </xf>
    <xf numFmtId="0" fontId="2" fillId="0" borderId="13" xfId="2" applyFont="1" applyBorder="1" applyAlignment="1" applyProtection="1">
      <alignment horizontal="center" vertical="center" shrinkToFit="1"/>
    </xf>
    <xf numFmtId="0" fontId="9" fillId="0" borderId="11" xfId="2" applyFont="1" applyBorder="1" applyAlignment="1" applyProtection="1">
      <alignment vertical="center" shrinkToFit="1"/>
    </xf>
    <xf numFmtId="0" fontId="2" fillId="0" borderId="11" xfId="2" applyFont="1" applyBorder="1" applyAlignment="1" applyProtection="1">
      <alignment horizontal="center" vertical="center" shrinkToFit="1"/>
    </xf>
    <xf numFmtId="0" fontId="2" fillId="0" borderId="11" xfId="2" applyFont="1" applyBorder="1" applyAlignment="1" applyProtection="1">
      <alignment vertical="center" shrinkToFit="1"/>
    </xf>
    <xf numFmtId="0" fontId="2" fillId="0" borderId="8" xfId="2" applyFont="1" applyBorder="1" applyAlignment="1" applyProtection="1">
      <alignment horizontal="right" vertical="center" wrapText="1"/>
    </xf>
    <xf numFmtId="0" fontId="9" fillId="0" borderId="14" xfId="2" applyFont="1" applyBorder="1" applyAlignment="1" applyProtection="1">
      <alignment horizontal="center" vertical="center"/>
    </xf>
    <xf numFmtId="0" fontId="9" fillId="0" borderId="14" xfId="2" applyFont="1" applyBorder="1" applyAlignment="1" applyProtection="1">
      <alignment horizontal="right" vertical="center"/>
    </xf>
    <xf numFmtId="0" fontId="10" fillId="0" borderId="14" xfId="2" applyFont="1" applyBorder="1" applyAlignment="1" applyProtection="1">
      <alignment vertical="center"/>
    </xf>
    <xf numFmtId="0" fontId="10" fillId="0" borderId="14" xfId="2" applyFont="1" applyBorder="1" applyAlignment="1" applyProtection="1">
      <alignment horizontal="right" vertical="center"/>
    </xf>
    <xf numFmtId="0" fontId="6" fillId="0" borderId="8" xfId="2" applyFont="1" applyBorder="1" applyAlignment="1" applyProtection="1">
      <alignment horizontal="right" vertical="center"/>
    </xf>
    <xf numFmtId="0" fontId="7" fillId="0" borderId="14" xfId="2" applyFont="1" applyBorder="1" applyAlignment="1" applyProtection="1">
      <alignment horizontal="right" vertical="center"/>
    </xf>
    <xf numFmtId="0" fontId="2" fillId="0" borderId="1" xfId="2" applyFont="1" applyBorder="1" applyAlignment="1" applyProtection="1">
      <alignment vertical="center" shrinkToFit="1"/>
    </xf>
    <xf numFmtId="0" fontId="2" fillId="0" borderId="2" xfId="2" applyFont="1" applyBorder="1" applyAlignment="1" applyProtection="1">
      <alignment horizontal="center" vertical="center" shrinkToFit="1"/>
    </xf>
    <xf numFmtId="9" fontId="2" fillId="0" borderId="5" xfId="2" applyNumberFormat="1" applyFont="1" applyBorder="1" applyAlignment="1" applyProtection="1">
      <alignment vertical="center" shrinkToFit="1"/>
    </xf>
    <xf numFmtId="9" fontId="2" fillId="0" borderId="1" xfId="2" applyNumberFormat="1" applyFont="1" applyBorder="1" applyAlignment="1" applyProtection="1">
      <alignment vertical="center" shrinkToFit="1"/>
    </xf>
    <xf numFmtId="38" fontId="2" fillId="0" borderId="5" xfId="3" applyFont="1" applyBorder="1" applyAlignment="1" applyProtection="1">
      <alignment vertical="center" shrinkToFit="1"/>
    </xf>
    <xf numFmtId="4" fontId="11" fillId="0" borderId="14" xfId="2" applyNumberFormat="1" applyFont="1" applyBorder="1" applyAlignment="1" applyProtection="1">
      <alignment vertical="center" shrinkToFit="1"/>
    </xf>
    <xf numFmtId="0" fontId="2" fillId="0" borderId="0" xfId="2" applyFont="1" applyAlignment="1" applyProtection="1">
      <alignment vertical="center" shrinkToFit="1"/>
    </xf>
    <xf numFmtId="4" fontId="11" fillId="0" borderId="5" xfId="2" applyNumberFormat="1" applyFont="1" applyBorder="1" applyAlignment="1" applyProtection="1">
      <alignment vertical="center" shrinkToFit="1"/>
    </xf>
    <xf numFmtId="0" fontId="2" fillId="0" borderId="4" xfId="2" applyFont="1" applyBorder="1" applyAlignment="1" applyProtection="1">
      <alignment horizontal="center" vertical="center" shrinkToFit="1"/>
    </xf>
    <xf numFmtId="9" fontId="2" fillId="0" borderId="14" xfId="2" applyNumberFormat="1" applyFont="1" applyBorder="1" applyAlignment="1" applyProtection="1">
      <alignment vertical="center" shrinkToFit="1"/>
    </xf>
    <xf numFmtId="0" fontId="2" fillId="0" borderId="8" xfId="2" applyFont="1" applyBorder="1" applyAlignment="1" applyProtection="1">
      <alignment horizontal="left" vertical="center" shrinkToFit="1"/>
    </xf>
    <xf numFmtId="0" fontId="2" fillId="0" borderId="9" xfId="2" applyFont="1" applyBorder="1" applyAlignment="1" applyProtection="1">
      <alignment horizontal="center" vertical="center" shrinkToFit="1"/>
    </xf>
    <xf numFmtId="4" fontId="2" fillId="0" borderId="2" xfId="2" applyNumberFormat="1" applyFont="1" applyFill="1" applyBorder="1" applyAlignment="1" applyProtection="1">
      <alignment horizontal="center" vertical="center" shrinkToFit="1"/>
    </xf>
    <xf numFmtId="4" fontId="2" fillId="0" borderId="5" xfId="2" applyNumberFormat="1" applyFont="1" applyFill="1" applyBorder="1" applyAlignment="1" applyProtection="1">
      <alignment horizontal="center" vertical="center" shrinkToFit="1"/>
    </xf>
    <xf numFmtId="3" fontId="2" fillId="0" borderId="5" xfId="2" applyNumberFormat="1" applyFont="1" applyFill="1" applyBorder="1" applyAlignment="1" applyProtection="1">
      <alignment horizontal="right" vertical="center" shrinkToFit="1"/>
    </xf>
    <xf numFmtId="3" fontId="2" fillId="0" borderId="5" xfId="2" applyNumberFormat="1" applyFont="1" applyFill="1" applyBorder="1" applyAlignment="1" applyProtection="1">
      <alignment horizontal="center" vertical="center" shrinkToFit="1"/>
    </xf>
    <xf numFmtId="3" fontId="6" fillId="0" borderId="1" xfId="2" applyNumberFormat="1" applyFont="1" applyFill="1" applyBorder="1" applyAlignment="1" applyProtection="1">
      <alignment vertical="center" shrinkToFit="1"/>
    </xf>
    <xf numFmtId="38" fontId="7" fillId="4" borderId="15" xfId="2" applyNumberFormat="1" applyFont="1" applyFill="1" applyBorder="1" applyAlignment="1" applyProtection="1">
      <alignment vertical="center" shrinkToFit="1"/>
    </xf>
    <xf numFmtId="0" fontId="13" fillId="4" borderId="0" xfId="2" applyFont="1" applyFill="1" applyAlignment="1" applyProtection="1">
      <alignment vertical="center" shrinkToFit="1"/>
    </xf>
    <xf numFmtId="0" fontId="2" fillId="0" borderId="0" xfId="2" applyFont="1" applyAlignment="1" applyProtection="1">
      <alignment vertical="top"/>
    </xf>
    <xf numFmtId="0" fontId="2" fillId="0" borderId="0" xfId="2" applyFont="1" applyFill="1" applyBorder="1" applyAlignment="1" applyProtection="1">
      <alignment horizontal="right" vertical="top"/>
    </xf>
    <xf numFmtId="0" fontId="2" fillId="0" borderId="0" xfId="2" applyFont="1" applyBorder="1" applyAlignment="1" applyProtection="1">
      <alignment vertical="top" wrapText="1"/>
    </xf>
    <xf numFmtId="0" fontId="6" fillId="0" borderId="0" xfId="2" applyFont="1" applyBorder="1" applyAlignment="1" applyProtection="1">
      <alignment vertical="top" wrapText="1"/>
    </xf>
    <xf numFmtId="0" fontId="7" fillId="0" borderId="0" xfId="2" applyFont="1" applyAlignment="1" applyProtection="1">
      <alignment vertical="top"/>
    </xf>
    <xf numFmtId="0" fontId="2" fillId="0" borderId="0" xfId="2" applyAlignment="1" applyProtection="1">
      <alignment vertical="top"/>
      <protection locked="0"/>
    </xf>
    <xf numFmtId="49" fontId="14" fillId="0" borderId="0" xfId="2" applyNumberFormat="1" applyFont="1" applyAlignment="1" applyProtection="1">
      <alignment horizontal="right" vertical="center"/>
    </xf>
    <xf numFmtId="0" fontId="14" fillId="0" borderId="0" xfId="2" applyFont="1" applyProtection="1">
      <alignment vertical="center"/>
    </xf>
    <xf numFmtId="0" fontId="2" fillId="0" borderId="0" xfId="2" applyFont="1" applyBorder="1" applyProtection="1">
      <alignment vertical="center"/>
    </xf>
    <xf numFmtId="0" fontId="6" fillId="0" borderId="0" xfId="2" applyFont="1" applyBorder="1" applyProtection="1">
      <alignment vertical="center"/>
    </xf>
    <xf numFmtId="0" fontId="7" fillId="0" borderId="0" xfId="2" applyFont="1" applyProtection="1">
      <alignment vertical="center"/>
    </xf>
    <xf numFmtId="0" fontId="14" fillId="0" borderId="0" xfId="2" applyFont="1" applyBorder="1" applyAlignment="1" applyProtection="1">
      <alignment horizontal="center" vertical="center"/>
    </xf>
    <xf numFmtId="0" fontId="6" fillId="0" borderId="0" xfId="2" applyFont="1" applyProtection="1">
      <alignment vertical="center"/>
      <protection locked="0"/>
    </xf>
    <xf numFmtId="0" fontId="2" fillId="0" borderId="0" xfId="2" applyBorder="1" applyProtection="1">
      <alignment vertical="center"/>
      <protection locked="0"/>
    </xf>
    <xf numFmtId="0" fontId="6" fillId="0" borderId="0" xfId="2" applyFont="1" applyBorder="1" applyProtection="1">
      <alignment vertical="center"/>
      <protection locked="0"/>
    </xf>
    <xf numFmtId="177" fontId="11" fillId="0" borderId="5" xfId="4" applyNumberFormat="1" applyFont="1" applyBorder="1">
      <alignment vertical="center"/>
    </xf>
    <xf numFmtId="0" fontId="14" fillId="0" borderId="0" xfId="2" applyFont="1" applyBorder="1" applyProtection="1">
      <alignment vertical="center"/>
      <protection locked="0"/>
    </xf>
    <xf numFmtId="3" fontId="2" fillId="0" borderId="0" xfId="2" applyNumberFormat="1" applyProtection="1">
      <alignment vertical="center"/>
      <protection locked="0"/>
    </xf>
    <xf numFmtId="4" fontId="9" fillId="3" borderId="5" xfId="2" applyNumberFormat="1" applyFont="1" applyFill="1" applyBorder="1" applyAlignment="1" applyProtection="1">
      <alignment vertical="center" shrinkToFit="1"/>
    </xf>
    <xf numFmtId="4" fontId="9" fillId="0" borderId="5" xfId="2" applyNumberFormat="1" applyFont="1" applyFill="1" applyBorder="1" applyAlignment="1" applyProtection="1">
      <alignment vertical="center" shrinkToFit="1"/>
    </xf>
    <xf numFmtId="3" fontId="13" fillId="0" borderId="5" xfId="2" applyNumberFormat="1" applyFont="1" applyBorder="1" applyProtection="1">
      <alignment vertical="center"/>
      <protection locked="0"/>
    </xf>
    <xf numFmtId="3" fontId="2" fillId="0" borderId="5" xfId="2" applyNumberFormat="1" applyBorder="1" applyProtection="1">
      <alignment vertical="center"/>
      <protection locked="0"/>
    </xf>
    <xf numFmtId="4" fontId="11" fillId="0" borderId="5" xfId="2" applyNumberFormat="1" applyFont="1" applyFill="1" applyBorder="1" applyAlignment="1" applyProtection="1">
      <alignment vertical="center" shrinkToFit="1"/>
    </xf>
    <xf numFmtId="4" fontId="11" fillId="0" borderId="14" xfId="2" applyNumberFormat="1" applyFont="1" applyFill="1" applyBorder="1" applyAlignment="1" applyProtection="1">
      <alignment vertical="center" shrinkToFit="1"/>
    </xf>
    <xf numFmtId="0" fontId="14" fillId="5" borderId="0" xfId="2" applyFont="1" applyFill="1" applyProtection="1">
      <alignment vertical="center"/>
    </xf>
    <xf numFmtId="0" fontId="2" fillId="5" borderId="0" xfId="2" applyFont="1" applyFill="1" applyProtection="1">
      <alignment vertical="center"/>
    </xf>
    <xf numFmtId="0" fontId="16" fillId="0" borderId="0" xfId="2" applyFont="1" applyAlignment="1" applyProtection="1">
      <alignment vertical="top"/>
      <protection locked="0"/>
    </xf>
    <xf numFmtId="38" fontId="11" fillId="0" borderId="16" xfId="3" applyFont="1" applyBorder="1" applyAlignment="1" applyProtection="1">
      <alignment vertical="center" shrinkToFit="1"/>
    </xf>
    <xf numFmtId="9" fontId="2" fillId="0" borderId="2" xfId="2" applyNumberFormat="1" applyFont="1" applyBorder="1" applyAlignment="1" applyProtection="1">
      <alignment vertical="center" shrinkToFit="1"/>
    </xf>
    <xf numFmtId="4" fontId="2" fillId="0" borderId="14" xfId="2" applyNumberFormat="1" applyFont="1" applyFill="1" applyBorder="1" applyAlignment="1" applyProtection="1">
      <alignment horizontal="center" vertical="center" shrinkToFit="1"/>
    </xf>
    <xf numFmtId="176" fontId="2" fillId="2" borderId="17" xfId="2" applyNumberFormat="1" applyFont="1" applyFill="1" applyBorder="1" applyAlignment="1" applyProtection="1">
      <alignment vertical="center" shrinkToFit="1"/>
    </xf>
    <xf numFmtId="176" fontId="2" fillId="2" borderId="18" xfId="2" applyNumberFormat="1" applyFont="1" applyFill="1" applyBorder="1" applyAlignment="1" applyProtection="1">
      <alignment vertical="center" shrinkToFit="1"/>
    </xf>
    <xf numFmtId="176" fontId="2" fillId="2" borderId="19" xfId="2" applyNumberFormat="1" applyFont="1" applyFill="1" applyBorder="1" applyAlignment="1" applyProtection="1">
      <alignment vertical="center" shrinkToFit="1"/>
    </xf>
    <xf numFmtId="177" fontId="11" fillId="0" borderId="1" xfId="0" applyNumberFormat="1" applyFont="1" applyBorder="1">
      <alignment vertical="center"/>
    </xf>
    <xf numFmtId="177" fontId="11" fillId="0" borderId="1" xfId="4" applyNumberFormat="1" applyFont="1" applyBorder="1">
      <alignment vertical="center"/>
    </xf>
    <xf numFmtId="4" fontId="11" fillId="0" borderId="9" xfId="2" applyNumberFormat="1" applyFont="1" applyBorder="1" applyAlignment="1" applyProtection="1">
      <alignment vertical="center" shrinkToFit="1"/>
    </xf>
    <xf numFmtId="0" fontId="9" fillId="0" borderId="13" xfId="2" applyFont="1" applyBorder="1" applyAlignment="1" applyProtection="1">
      <alignment horizontal="center" vertical="center"/>
    </xf>
    <xf numFmtId="4" fontId="11" fillId="0" borderId="12" xfId="2" applyNumberFormat="1" applyFont="1" applyBorder="1" applyAlignment="1" applyProtection="1">
      <alignment vertical="center" shrinkToFit="1"/>
    </xf>
    <xf numFmtId="176" fontId="11" fillId="2" borderId="17" xfId="2" applyNumberFormat="1" applyFont="1" applyFill="1" applyBorder="1" applyAlignment="1" applyProtection="1">
      <alignment vertical="center" shrinkToFit="1"/>
    </xf>
    <xf numFmtId="176" fontId="11" fillId="2" borderId="18" xfId="2" applyNumberFormat="1" applyFont="1" applyFill="1" applyBorder="1" applyAlignment="1" applyProtection="1">
      <alignment vertical="center" shrinkToFit="1"/>
    </xf>
    <xf numFmtId="176" fontId="11" fillId="2" borderId="19" xfId="2" applyNumberFormat="1" applyFont="1" applyFill="1" applyBorder="1" applyAlignment="1" applyProtection="1">
      <alignment vertical="center" shrinkToFit="1"/>
    </xf>
    <xf numFmtId="4" fontId="11" fillId="0" borderId="2" xfId="2" applyNumberFormat="1" applyFont="1" applyBorder="1" applyAlignment="1" applyProtection="1">
      <alignment vertical="center" shrinkToFit="1"/>
    </xf>
    <xf numFmtId="4" fontId="11" fillId="0" borderId="11" xfId="2" applyNumberFormat="1" applyFont="1" applyFill="1" applyBorder="1" applyAlignment="1" applyProtection="1">
      <alignment vertical="center" shrinkToFit="1"/>
    </xf>
    <xf numFmtId="38" fontId="11" fillId="0" borderId="1" xfId="3" applyFont="1" applyBorder="1" applyAlignment="1" applyProtection="1">
      <alignment vertical="center" shrinkToFit="1"/>
    </xf>
    <xf numFmtId="9" fontId="2" fillId="0" borderId="16" xfId="2" applyNumberFormat="1" applyFont="1" applyBorder="1" applyAlignment="1" applyProtection="1">
      <alignment vertical="center" shrinkToFit="1"/>
    </xf>
    <xf numFmtId="9" fontId="2" fillId="0" borderId="12" xfId="2" applyNumberFormat="1" applyFont="1" applyBorder="1" applyAlignment="1" applyProtection="1">
      <alignment vertical="center" shrinkToFit="1"/>
    </xf>
    <xf numFmtId="4" fontId="2" fillId="3" borderId="2" xfId="2" applyNumberFormat="1" applyFont="1" applyFill="1" applyBorder="1" applyAlignment="1" applyProtection="1">
      <alignment vertical="center" shrinkToFit="1"/>
    </xf>
    <xf numFmtId="0" fontId="10" fillId="0" borderId="13" xfId="2" applyFont="1" applyBorder="1" applyAlignment="1" applyProtection="1">
      <alignment vertical="center" wrapText="1"/>
    </xf>
    <xf numFmtId="4" fontId="11" fillId="0" borderId="2" xfId="3" applyNumberFormat="1" applyFont="1" applyBorder="1" applyAlignment="1" applyProtection="1">
      <alignment vertical="center" shrinkToFit="1"/>
    </xf>
    <xf numFmtId="9" fontId="2" fillId="5" borderId="17" xfId="5" applyFont="1" applyFill="1" applyBorder="1" applyAlignment="1" applyProtection="1">
      <alignment vertical="center" shrinkToFit="1"/>
    </xf>
    <xf numFmtId="9" fontId="2" fillId="5" borderId="18" xfId="5" applyFont="1" applyFill="1" applyBorder="1" applyAlignment="1" applyProtection="1">
      <alignment vertical="center" shrinkToFit="1"/>
    </xf>
    <xf numFmtId="9" fontId="2" fillId="5" borderId="19" xfId="5" applyFont="1" applyFill="1" applyBorder="1" applyAlignment="1" applyProtection="1">
      <alignment vertical="center" shrinkToFit="1"/>
    </xf>
    <xf numFmtId="0" fontId="14" fillId="0" borderId="20" xfId="2" applyFont="1" applyBorder="1" applyAlignment="1" applyProtection="1">
      <alignment horizontal="center" vertical="center"/>
    </xf>
    <xf numFmtId="0" fontId="14" fillId="0" borderId="21" xfId="2" applyFont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center" vertical="center"/>
    </xf>
    <xf numFmtId="0" fontId="2" fillId="0" borderId="2" xfId="2" applyFont="1" applyFill="1" applyBorder="1" applyAlignment="1" applyProtection="1">
      <alignment horizontal="center" vertical="center"/>
    </xf>
    <xf numFmtId="4" fontId="2" fillId="0" borderId="1" xfId="2" applyNumberFormat="1" applyFont="1" applyFill="1" applyBorder="1" applyAlignment="1" applyProtection="1">
      <alignment horizontal="center" vertical="center" shrinkToFit="1"/>
    </xf>
    <xf numFmtId="4" fontId="2" fillId="0" borderId="2" xfId="2" applyNumberFormat="1" applyFont="1" applyFill="1" applyBorder="1" applyAlignment="1" applyProtection="1">
      <alignment horizontal="center" vertical="center" shrinkToFit="1"/>
    </xf>
    <xf numFmtId="4" fontId="2" fillId="0" borderId="1" xfId="1" applyNumberFormat="1" applyFont="1" applyBorder="1" applyAlignment="1" applyProtection="1">
      <alignment horizontal="center" vertical="center" shrinkToFit="1"/>
    </xf>
    <xf numFmtId="4" fontId="2" fillId="0" borderId="2" xfId="1" applyNumberFormat="1" applyFont="1" applyBorder="1" applyAlignment="1" applyProtection="1">
      <alignment horizontal="center" vertical="center" shrinkToFit="1"/>
    </xf>
    <xf numFmtId="0" fontId="2" fillId="0" borderId="3" xfId="2" applyFont="1" applyBorder="1" applyAlignment="1" applyProtection="1">
      <alignment horizontal="center" vertical="center" wrapText="1"/>
    </xf>
    <xf numFmtId="0" fontId="2" fillId="0" borderId="10" xfId="2" applyFont="1" applyBorder="1" applyAlignment="1" applyProtection="1">
      <alignment horizontal="center" vertical="center" wrapText="1"/>
    </xf>
    <xf numFmtId="0" fontId="2" fillId="0" borderId="4" xfId="2" applyFont="1" applyBorder="1" applyAlignment="1" applyProtection="1">
      <alignment horizontal="center" vertical="center" wrapText="1"/>
    </xf>
    <xf numFmtId="0" fontId="2" fillId="0" borderId="8" xfId="2" applyFont="1" applyBorder="1" applyAlignment="1" applyProtection="1">
      <alignment horizontal="center" vertical="center" wrapText="1"/>
    </xf>
    <xf numFmtId="0" fontId="2" fillId="0" borderId="12" xfId="2" applyFont="1" applyBorder="1" applyAlignment="1" applyProtection="1">
      <alignment horizontal="center" vertical="center" wrapText="1"/>
    </xf>
    <xf numFmtId="0" fontId="2" fillId="0" borderId="9" xfId="2" applyFont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/>
    </xf>
    <xf numFmtId="0" fontId="2" fillId="0" borderId="4" xfId="2" applyFont="1" applyBorder="1" applyAlignment="1" applyProtection="1">
      <alignment horizontal="center" vertical="center"/>
    </xf>
    <xf numFmtId="0" fontId="2" fillId="0" borderId="6" xfId="2" applyFont="1" applyBorder="1" applyAlignment="1" applyProtection="1">
      <alignment horizontal="center" vertical="center"/>
    </xf>
    <xf numFmtId="0" fontId="2" fillId="0" borderId="7" xfId="2" applyFont="1" applyBorder="1" applyAlignment="1" applyProtection="1">
      <alignment horizontal="center" vertical="center"/>
    </xf>
    <xf numFmtId="0" fontId="9" fillId="0" borderId="8" xfId="2" applyFont="1" applyBorder="1" applyAlignment="1" applyProtection="1">
      <alignment horizontal="right" vertical="center"/>
    </xf>
    <xf numFmtId="0" fontId="9" fillId="0" borderId="9" xfId="2" applyFont="1" applyBorder="1" applyAlignment="1" applyProtection="1">
      <alignment horizontal="right" vertical="center"/>
    </xf>
    <xf numFmtId="0" fontId="2" fillId="0" borderId="8" xfId="2" applyFont="1" applyBorder="1" applyAlignment="1" applyProtection="1">
      <alignment horizontal="center" vertical="center"/>
    </xf>
    <xf numFmtId="0" fontId="2" fillId="0" borderId="9" xfId="2" applyFont="1" applyBorder="1" applyAlignment="1" applyProtection="1">
      <alignment horizontal="center" vertical="center"/>
    </xf>
    <xf numFmtId="0" fontId="2" fillId="0" borderId="5" xfId="2" applyFont="1" applyBorder="1" applyAlignment="1" applyProtection="1">
      <alignment horizontal="center" vertical="center"/>
    </xf>
    <xf numFmtId="0" fontId="2" fillId="0" borderId="11" xfId="2" applyFont="1" applyBorder="1" applyAlignment="1" applyProtection="1">
      <alignment horizontal="center" vertical="center"/>
    </xf>
    <xf numFmtId="0" fontId="2" fillId="0" borderId="10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3" xfId="2" applyFont="1" applyBorder="1" applyAlignment="1" applyProtection="1">
      <alignment horizontal="center" vertical="center"/>
    </xf>
    <xf numFmtId="0" fontId="6" fillId="0" borderId="6" xfId="2" applyFont="1" applyBorder="1" applyAlignment="1" applyProtection="1">
      <alignment horizontal="center" vertical="center"/>
    </xf>
    <xf numFmtId="0" fontId="2" fillId="0" borderId="14" xfId="2" applyFont="1" applyBorder="1" applyAlignment="1" applyProtection="1">
      <alignment horizontal="center" vertical="center"/>
    </xf>
    <xf numFmtId="0" fontId="2" fillId="0" borderId="13" xfId="2" applyFont="1" applyBorder="1" applyAlignment="1" applyProtection="1">
      <alignment horizontal="center" vertical="center"/>
    </xf>
    <xf numFmtId="0" fontId="7" fillId="0" borderId="11" xfId="2" applyFont="1" applyBorder="1" applyAlignment="1" applyProtection="1">
      <alignment horizontal="center" vertical="center"/>
    </xf>
    <xf numFmtId="0" fontId="7" fillId="0" borderId="13" xfId="2" applyFont="1" applyBorder="1" applyAlignment="1" applyProtection="1">
      <alignment horizontal="center" vertical="center"/>
    </xf>
    <xf numFmtId="0" fontId="9" fillId="0" borderId="5" xfId="2" applyFont="1" applyBorder="1" applyAlignment="1" applyProtection="1">
      <alignment horizontal="center" vertical="center" wrapText="1"/>
    </xf>
    <xf numFmtId="0" fontId="2" fillId="0" borderId="1" xfId="2" applyFont="1" applyBorder="1" applyAlignment="1" applyProtection="1">
      <alignment horizontal="center" vertical="center" wrapText="1"/>
    </xf>
    <xf numFmtId="0" fontId="2" fillId="0" borderId="5" xfId="2" applyFont="1" applyBorder="1" applyAlignment="1" applyProtection="1">
      <alignment horizontal="center" vertical="center" wrapText="1"/>
    </xf>
    <xf numFmtId="0" fontId="2" fillId="0" borderId="11" xfId="2" applyFont="1" applyBorder="1" applyAlignment="1" applyProtection="1">
      <alignment horizontal="center" vertical="center" wrapText="1"/>
    </xf>
    <xf numFmtId="0" fontId="2" fillId="0" borderId="0" xfId="2" applyFont="1" applyBorder="1" applyAlignment="1" applyProtection="1">
      <alignment horizontal="center" vertical="center"/>
    </xf>
  </cellXfs>
  <cellStyles count="6">
    <cellStyle name="パーセント" xfId="5" builtinId="5"/>
    <cellStyle name="桁区切り" xfId="1" builtinId="6"/>
    <cellStyle name="桁区切り 2" xfId="3"/>
    <cellStyle name="桁区切り 3" xfId="4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5"/>
  <sheetViews>
    <sheetView tabSelected="1" zoomScale="75" zoomScaleNormal="75" workbookViewId="0">
      <selection activeCell="H33" sqref="H33"/>
    </sheetView>
  </sheetViews>
  <sheetFormatPr defaultColWidth="11.3984375" defaultRowHeight="14.4" x14ac:dyDescent="0.45"/>
  <cols>
    <col min="1" max="1" width="4.3984375" style="9" customWidth="1"/>
    <col min="2" max="2" width="5.59765625" style="9" customWidth="1"/>
    <col min="3" max="3" width="5.3984375" style="9" customWidth="1"/>
    <col min="4" max="4" width="9.296875" style="9" customWidth="1"/>
    <col min="5" max="5" width="6.09765625" style="9" customWidth="1"/>
    <col min="6" max="7" width="5" style="9" customWidth="1"/>
    <col min="8" max="8" width="3.5" style="9" customWidth="1"/>
    <col min="9" max="9" width="6.59765625" style="9" customWidth="1"/>
    <col min="10" max="10" width="8" style="9" customWidth="1"/>
    <col min="11" max="11" width="8.8984375" style="9" customWidth="1"/>
    <col min="12" max="12" width="8.5" style="9" customWidth="1"/>
    <col min="13" max="13" width="9" style="9" customWidth="1"/>
    <col min="14" max="14" width="5.796875" style="9" customWidth="1"/>
    <col min="15" max="15" width="8.59765625" style="9" customWidth="1"/>
    <col min="16" max="16" width="6.296875" style="9" customWidth="1"/>
    <col min="17" max="17" width="8.19921875" style="9" customWidth="1"/>
    <col min="18" max="18" width="5.8984375" style="9" customWidth="1"/>
    <col min="19" max="19" width="8.296875" style="9" customWidth="1"/>
    <col min="20" max="20" width="10.59765625" style="9" customWidth="1"/>
    <col min="21" max="21" width="6.8984375" style="9" customWidth="1"/>
    <col min="22" max="22" width="7.59765625" style="9" customWidth="1"/>
    <col min="23" max="23" width="6.8984375" style="9" customWidth="1"/>
    <col min="24" max="24" width="6.796875" style="9" customWidth="1"/>
    <col min="25" max="25" width="8.8984375" style="9" customWidth="1"/>
    <col min="26" max="26" width="7.3984375" style="9" customWidth="1"/>
    <col min="27" max="27" width="7.796875" style="9" customWidth="1"/>
    <col min="28" max="28" width="8.8984375" style="9" customWidth="1"/>
    <col min="29" max="29" width="12.19921875" style="53" customWidth="1"/>
    <col min="30" max="30" width="12.3984375" style="8" customWidth="1"/>
    <col min="31" max="31" width="2" style="9" customWidth="1"/>
    <col min="32" max="32" width="12.19921875" style="9" bestFit="1" customWidth="1"/>
    <col min="33" max="16384" width="11.3984375" style="9"/>
  </cols>
  <sheetData>
    <row r="1" spans="1:32" s="5" customFormat="1" ht="30" customHeight="1" x14ac:dyDescent="0.45">
      <c r="A1" s="1" t="s">
        <v>53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2"/>
      <c r="AC1" s="4"/>
      <c r="AD1" s="4"/>
      <c r="AE1" s="2"/>
    </row>
    <row r="2" spans="1:32" ht="24.9" customHeight="1" x14ac:dyDescent="0.4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E2" s="6"/>
    </row>
    <row r="3" spans="1:32" ht="18" customHeight="1" x14ac:dyDescent="0.45">
      <c r="A3" s="107"/>
      <c r="B3" s="108"/>
      <c r="C3" s="115" t="s">
        <v>3</v>
      </c>
      <c r="D3" s="115"/>
      <c r="E3" s="115"/>
      <c r="F3" s="115"/>
      <c r="G3" s="115"/>
      <c r="H3" s="115"/>
      <c r="I3" s="115"/>
      <c r="J3" s="107" t="s">
        <v>4</v>
      </c>
      <c r="K3" s="117"/>
      <c r="L3" s="117"/>
      <c r="M3" s="117"/>
      <c r="N3" s="117"/>
      <c r="O3" s="117"/>
      <c r="P3" s="117"/>
      <c r="Q3" s="117"/>
      <c r="R3" s="117"/>
      <c r="S3" s="117"/>
      <c r="T3" s="108"/>
      <c r="U3" s="107" t="s">
        <v>5</v>
      </c>
      <c r="V3" s="119"/>
      <c r="W3" s="119"/>
      <c r="X3" s="119"/>
      <c r="Y3" s="119"/>
      <c r="Z3" s="119"/>
      <c r="AA3" s="119"/>
      <c r="AB3" s="120"/>
      <c r="AC3" s="124" t="s">
        <v>6</v>
      </c>
      <c r="AD3" s="128" t="s">
        <v>6</v>
      </c>
      <c r="AE3" s="10"/>
    </row>
    <row r="4" spans="1:32" ht="18" customHeight="1" x14ac:dyDescent="0.45">
      <c r="A4" s="109"/>
      <c r="B4" s="110"/>
      <c r="C4" s="115"/>
      <c r="D4" s="115"/>
      <c r="E4" s="116"/>
      <c r="F4" s="116"/>
      <c r="G4" s="116"/>
      <c r="H4" s="115"/>
      <c r="I4" s="115"/>
      <c r="J4" s="113"/>
      <c r="K4" s="118"/>
      <c r="L4" s="118"/>
      <c r="M4" s="118"/>
      <c r="N4" s="118"/>
      <c r="O4" s="118"/>
      <c r="P4" s="118"/>
      <c r="Q4" s="118"/>
      <c r="R4" s="118"/>
      <c r="S4" s="118"/>
      <c r="T4" s="114"/>
      <c r="U4" s="121"/>
      <c r="V4" s="122"/>
      <c r="W4" s="122"/>
      <c r="X4" s="122"/>
      <c r="Y4" s="122"/>
      <c r="Z4" s="122"/>
      <c r="AA4" s="122"/>
      <c r="AB4" s="123"/>
      <c r="AC4" s="125"/>
      <c r="AD4" s="129"/>
      <c r="AE4" s="10"/>
    </row>
    <row r="5" spans="1:32" ht="18" customHeight="1" x14ac:dyDescent="0.45">
      <c r="A5" s="109"/>
      <c r="B5" s="110"/>
      <c r="C5" s="130" t="s">
        <v>7</v>
      </c>
      <c r="D5" s="131" t="s">
        <v>8</v>
      </c>
      <c r="E5" s="107" t="s">
        <v>9</v>
      </c>
      <c r="F5" s="117"/>
      <c r="G5" s="108"/>
      <c r="H5" s="117" t="s">
        <v>10</v>
      </c>
      <c r="I5" s="108"/>
      <c r="J5" s="101" t="s">
        <v>11</v>
      </c>
      <c r="K5" s="102"/>
      <c r="L5" s="102"/>
      <c r="M5" s="103"/>
      <c r="N5" s="107" t="s">
        <v>1</v>
      </c>
      <c r="O5" s="108"/>
      <c r="P5" s="107" t="s">
        <v>2</v>
      </c>
      <c r="Q5" s="108"/>
      <c r="R5" s="107" t="s">
        <v>12</v>
      </c>
      <c r="S5" s="108"/>
      <c r="T5" s="116" t="s">
        <v>10</v>
      </c>
      <c r="U5" s="107" t="s">
        <v>13</v>
      </c>
      <c r="V5" s="119"/>
      <c r="W5" s="119"/>
      <c r="X5" s="119"/>
      <c r="Y5" s="120"/>
      <c r="Z5" s="107" t="s">
        <v>60</v>
      </c>
      <c r="AA5" s="117"/>
      <c r="AB5" s="108"/>
      <c r="AC5" s="125"/>
      <c r="AD5" s="129"/>
      <c r="AE5" s="10"/>
    </row>
    <row r="6" spans="1:32" ht="18" customHeight="1" x14ac:dyDescent="0.45">
      <c r="A6" s="109"/>
      <c r="B6" s="110"/>
      <c r="C6" s="130"/>
      <c r="D6" s="131"/>
      <c r="E6" s="109"/>
      <c r="F6" s="134"/>
      <c r="G6" s="110"/>
      <c r="H6" s="134"/>
      <c r="I6" s="110"/>
      <c r="J6" s="104"/>
      <c r="K6" s="105"/>
      <c r="L6" s="105"/>
      <c r="M6" s="106"/>
      <c r="N6" s="109"/>
      <c r="O6" s="110"/>
      <c r="P6" s="109"/>
      <c r="Q6" s="110"/>
      <c r="R6" s="109"/>
      <c r="S6" s="110"/>
      <c r="T6" s="127"/>
      <c r="U6" s="121"/>
      <c r="V6" s="122"/>
      <c r="W6" s="122"/>
      <c r="X6" s="122"/>
      <c r="Y6" s="123"/>
      <c r="Z6" s="113"/>
      <c r="AA6" s="118"/>
      <c r="AB6" s="114"/>
      <c r="AC6" s="125"/>
      <c r="AD6" s="129"/>
      <c r="AE6" s="10"/>
    </row>
    <row r="7" spans="1:32" ht="18" customHeight="1" x14ac:dyDescent="0.45">
      <c r="A7" s="109"/>
      <c r="B7" s="110"/>
      <c r="C7" s="130"/>
      <c r="D7" s="132"/>
      <c r="E7" s="126"/>
      <c r="F7" s="115" t="s">
        <v>14</v>
      </c>
      <c r="G7" s="115" t="s">
        <v>15</v>
      </c>
      <c r="H7" s="109"/>
      <c r="I7" s="110"/>
      <c r="J7" s="11" t="s">
        <v>16</v>
      </c>
      <c r="K7" s="11" t="s">
        <v>1</v>
      </c>
      <c r="L7" s="11" t="s">
        <v>2</v>
      </c>
      <c r="M7" s="11" t="s">
        <v>0</v>
      </c>
      <c r="N7" s="12" t="s">
        <v>8</v>
      </c>
      <c r="O7" s="13" t="s">
        <v>17</v>
      </c>
      <c r="P7" s="12" t="s">
        <v>8</v>
      </c>
      <c r="Q7" s="13" t="s">
        <v>17</v>
      </c>
      <c r="R7" s="12" t="s">
        <v>8</v>
      </c>
      <c r="S7" s="13" t="s">
        <v>17</v>
      </c>
      <c r="T7" s="127"/>
      <c r="U7" s="14" t="s">
        <v>18</v>
      </c>
      <c r="V7" s="13" t="s">
        <v>8</v>
      </c>
      <c r="W7" s="13" t="s">
        <v>14</v>
      </c>
      <c r="X7" s="13" t="s">
        <v>19</v>
      </c>
      <c r="Y7" s="13" t="s">
        <v>17</v>
      </c>
      <c r="Z7" s="13" t="s">
        <v>18</v>
      </c>
      <c r="AA7" s="13" t="s">
        <v>8</v>
      </c>
      <c r="AB7" s="13" t="s">
        <v>17</v>
      </c>
      <c r="AC7" s="125"/>
      <c r="AD7" s="129"/>
      <c r="AE7" s="10"/>
    </row>
    <row r="8" spans="1:32" ht="18" customHeight="1" thickBot="1" x14ac:dyDescent="0.5">
      <c r="A8" s="113"/>
      <c r="B8" s="114"/>
      <c r="C8" s="130"/>
      <c r="D8" s="133"/>
      <c r="E8" s="115"/>
      <c r="F8" s="115"/>
      <c r="G8" s="115"/>
      <c r="H8" s="111" t="s">
        <v>20</v>
      </c>
      <c r="I8" s="112"/>
      <c r="J8" s="15" t="s">
        <v>21</v>
      </c>
      <c r="K8" s="15" t="s">
        <v>21</v>
      </c>
      <c r="L8" s="15" t="s">
        <v>21</v>
      </c>
      <c r="M8" s="15" t="s">
        <v>21</v>
      </c>
      <c r="N8" s="77" t="s">
        <v>22</v>
      </c>
      <c r="O8" s="17" t="s">
        <v>20</v>
      </c>
      <c r="P8" s="77" t="s">
        <v>22</v>
      </c>
      <c r="Q8" s="17" t="s">
        <v>20</v>
      </c>
      <c r="R8" s="16" t="s">
        <v>22</v>
      </c>
      <c r="S8" s="17" t="s">
        <v>20</v>
      </c>
      <c r="T8" s="17" t="s">
        <v>20</v>
      </c>
      <c r="U8" s="17" t="s">
        <v>23</v>
      </c>
      <c r="V8" s="77" t="s">
        <v>22</v>
      </c>
      <c r="W8" s="18"/>
      <c r="X8" s="88"/>
      <c r="Y8" s="19" t="s">
        <v>24</v>
      </c>
      <c r="Z8" s="17" t="s">
        <v>23</v>
      </c>
      <c r="AA8" s="77" t="s">
        <v>22</v>
      </c>
      <c r="AB8" s="17" t="s">
        <v>20</v>
      </c>
      <c r="AC8" s="20" t="s">
        <v>25</v>
      </c>
      <c r="AD8" s="21" t="s">
        <v>26</v>
      </c>
      <c r="AE8" s="10"/>
    </row>
    <row r="9" spans="1:32" ht="24.9" customHeight="1" x14ac:dyDescent="0.45">
      <c r="A9" s="22" t="s">
        <v>54</v>
      </c>
      <c r="B9" s="23" t="s">
        <v>27</v>
      </c>
      <c r="C9" s="68">
        <v>3250</v>
      </c>
      <c r="D9" s="71"/>
      <c r="E9" s="69">
        <v>1.85</v>
      </c>
      <c r="F9" s="24">
        <v>1</v>
      </c>
      <c r="G9" s="25">
        <v>0.85</v>
      </c>
      <c r="H9" s="99">
        <f>ROUND(D9*C9*0.85,2)</f>
        <v>0</v>
      </c>
      <c r="I9" s="100"/>
      <c r="J9" s="26">
        <f>K9+L9+M9</f>
        <v>1038000</v>
      </c>
      <c r="K9" s="56">
        <v>654000</v>
      </c>
      <c r="L9" s="56">
        <v>384000</v>
      </c>
      <c r="M9" s="74"/>
      <c r="N9" s="71"/>
      <c r="O9" s="78">
        <f>ROUND(K9*N9,2)</f>
        <v>0</v>
      </c>
      <c r="P9" s="79"/>
      <c r="Q9" s="76">
        <f>ROUND(L9*P9,2)</f>
        <v>0</v>
      </c>
      <c r="R9" s="63"/>
      <c r="S9" s="27"/>
      <c r="T9" s="59">
        <f>IF((O9+Q9+S9)&lt;0,"",O9+Q9+S9)</f>
        <v>0</v>
      </c>
      <c r="U9" s="84">
        <v>0</v>
      </c>
      <c r="V9" s="71"/>
      <c r="W9" s="85">
        <v>1</v>
      </c>
      <c r="X9" s="90"/>
      <c r="Y9" s="87">
        <f>ROUND(U9*V9*X9,2)</f>
        <v>0</v>
      </c>
      <c r="Z9" s="84">
        <v>3250</v>
      </c>
      <c r="AA9" s="71"/>
      <c r="AB9" s="89">
        <f>ROUND(Z9*AA9,2)</f>
        <v>0</v>
      </c>
      <c r="AC9" s="61">
        <f>ROUNDDOWN(H9+O9+Q9+S9+Y9+AB9,0)</f>
        <v>0</v>
      </c>
      <c r="AD9" s="62">
        <f>ROUNDDOWN((H9+O9+Q9+S9+Y9+AB9)/1.1,0)</f>
        <v>0</v>
      </c>
      <c r="AE9" s="28"/>
      <c r="AF9" s="58"/>
    </row>
    <row r="10" spans="1:32" ht="24.9" customHeight="1" x14ac:dyDescent="0.45">
      <c r="A10" s="22" t="s">
        <v>54</v>
      </c>
      <c r="B10" s="23" t="s">
        <v>28</v>
      </c>
      <c r="C10" s="68">
        <v>3250</v>
      </c>
      <c r="D10" s="72"/>
      <c r="E10" s="69">
        <v>1.85</v>
      </c>
      <c r="F10" s="24">
        <v>1</v>
      </c>
      <c r="G10" s="25">
        <v>0.85</v>
      </c>
      <c r="H10" s="99">
        <f t="shared" ref="H10:H20" si="0">ROUND(D10*C10*0.85,2)</f>
        <v>0</v>
      </c>
      <c r="I10" s="100"/>
      <c r="J10" s="26">
        <f t="shared" ref="J10:J20" si="1">K10+L10+M10</f>
        <v>1092000</v>
      </c>
      <c r="K10" s="56">
        <v>684000</v>
      </c>
      <c r="L10" s="56">
        <v>408000</v>
      </c>
      <c r="M10" s="74"/>
      <c r="N10" s="72"/>
      <c r="O10" s="78">
        <f>ROUND(K10*N10,2)</f>
        <v>0</v>
      </c>
      <c r="P10" s="80"/>
      <c r="Q10" s="76">
        <f t="shared" ref="Q10:Q20" si="2">ROUND(L10*P10,2)</f>
        <v>0</v>
      </c>
      <c r="R10" s="63"/>
      <c r="S10" s="29"/>
      <c r="T10" s="59">
        <f t="shared" ref="T10:T19" si="3">IF((O10+Q10+S10)&lt;0,"",O10+Q10+S10)</f>
        <v>0</v>
      </c>
      <c r="U10" s="84">
        <v>0</v>
      </c>
      <c r="V10" s="72"/>
      <c r="W10" s="85">
        <v>1</v>
      </c>
      <c r="X10" s="91"/>
      <c r="Y10" s="87">
        <f t="shared" ref="Y10:Y20" si="4">ROUND(U10*V10*X10,2)</f>
        <v>0</v>
      </c>
      <c r="Z10" s="84">
        <v>3250</v>
      </c>
      <c r="AA10" s="72"/>
      <c r="AB10" s="89">
        <f t="shared" ref="AB10:AB20" si="5">ROUND(Z10*AA10,2)</f>
        <v>0</v>
      </c>
      <c r="AC10" s="61">
        <f t="shared" ref="AC10:AC20" si="6">ROUNDDOWN(H10+O10+Q10+S10+Y10+AB10,0)</f>
        <v>0</v>
      </c>
      <c r="AD10" s="62">
        <f t="shared" ref="AD10:AD19" si="7">ROUNDDOWN((H10+O10+Q10+S10+Y10+AB10)/1.1,0)</f>
        <v>0</v>
      </c>
      <c r="AE10" s="28"/>
      <c r="AF10" s="58"/>
    </row>
    <row r="11" spans="1:32" ht="24.9" customHeight="1" thickBot="1" x14ac:dyDescent="0.5">
      <c r="A11" s="22" t="s">
        <v>54</v>
      </c>
      <c r="B11" s="23" t="s">
        <v>29</v>
      </c>
      <c r="C11" s="68">
        <v>3250</v>
      </c>
      <c r="D11" s="72"/>
      <c r="E11" s="69">
        <v>1.85</v>
      </c>
      <c r="F11" s="24">
        <v>1</v>
      </c>
      <c r="G11" s="25">
        <v>0.85</v>
      </c>
      <c r="H11" s="99">
        <f t="shared" si="0"/>
        <v>0</v>
      </c>
      <c r="I11" s="100"/>
      <c r="J11" s="26">
        <f t="shared" si="1"/>
        <v>1238000</v>
      </c>
      <c r="K11" s="56">
        <v>748000</v>
      </c>
      <c r="L11" s="56">
        <v>490000</v>
      </c>
      <c r="M11" s="74"/>
      <c r="N11" s="72"/>
      <c r="O11" s="78">
        <f t="shared" ref="O11:O20" si="8">ROUND(K11*N11,2)</f>
        <v>0</v>
      </c>
      <c r="P11" s="80"/>
      <c r="Q11" s="76">
        <f t="shared" si="2"/>
        <v>0</v>
      </c>
      <c r="R11" s="83"/>
      <c r="S11" s="29"/>
      <c r="T11" s="59">
        <f t="shared" si="3"/>
        <v>0</v>
      </c>
      <c r="U11" s="84">
        <v>0</v>
      </c>
      <c r="V11" s="72"/>
      <c r="W11" s="85">
        <v>1</v>
      </c>
      <c r="X11" s="91"/>
      <c r="Y11" s="87">
        <f t="shared" si="4"/>
        <v>0</v>
      </c>
      <c r="Z11" s="84">
        <v>3250</v>
      </c>
      <c r="AA11" s="72"/>
      <c r="AB11" s="89">
        <f t="shared" si="5"/>
        <v>0</v>
      </c>
      <c r="AC11" s="61">
        <f t="shared" si="6"/>
        <v>0</v>
      </c>
      <c r="AD11" s="62">
        <f t="shared" si="7"/>
        <v>0</v>
      </c>
      <c r="AE11" s="28"/>
      <c r="AF11" s="58"/>
    </row>
    <row r="12" spans="1:32" ht="24.9" customHeight="1" x14ac:dyDescent="0.45">
      <c r="A12" s="22" t="s">
        <v>54</v>
      </c>
      <c r="B12" s="23" t="s">
        <v>30</v>
      </c>
      <c r="C12" s="68">
        <v>2250</v>
      </c>
      <c r="D12" s="72"/>
      <c r="E12" s="69">
        <v>1.85</v>
      </c>
      <c r="F12" s="24">
        <v>1</v>
      </c>
      <c r="G12" s="25">
        <v>0.85</v>
      </c>
      <c r="H12" s="99">
        <f t="shared" si="0"/>
        <v>0</v>
      </c>
      <c r="I12" s="100"/>
      <c r="J12" s="26">
        <f t="shared" si="1"/>
        <v>1001000</v>
      </c>
      <c r="K12" s="56">
        <v>204000</v>
      </c>
      <c r="L12" s="56">
        <v>535000</v>
      </c>
      <c r="M12" s="75">
        <v>262000</v>
      </c>
      <c r="N12" s="72"/>
      <c r="O12" s="78">
        <f t="shared" si="8"/>
        <v>0</v>
      </c>
      <c r="P12" s="80"/>
      <c r="Q12" s="78">
        <f t="shared" si="2"/>
        <v>0</v>
      </c>
      <c r="R12" s="79"/>
      <c r="S12" s="82">
        <f>ROUND(M12*R12,2)</f>
        <v>0</v>
      </c>
      <c r="T12" s="59">
        <f t="shared" si="3"/>
        <v>0</v>
      </c>
      <c r="U12" s="84">
        <v>1000</v>
      </c>
      <c r="V12" s="72"/>
      <c r="W12" s="85">
        <v>1</v>
      </c>
      <c r="X12" s="91"/>
      <c r="Y12" s="87">
        <f t="shared" si="4"/>
        <v>0</v>
      </c>
      <c r="Z12" s="84">
        <v>3250</v>
      </c>
      <c r="AA12" s="72"/>
      <c r="AB12" s="89">
        <f t="shared" si="5"/>
        <v>0</v>
      </c>
      <c r="AC12" s="61">
        <f t="shared" si="6"/>
        <v>0</v>
      </c>
      <c r="AD12" s="62">
        <f t="shared" si="7"/>
        <v>0</v>
      </c>
      <c r="AE12" s="28"/>
      <c r="AF12" s="58"/>
    </row>
    <row r="13" spans="1:32" ht="24.9" customHeight="1" x14ac:dyDescent="0.45">
      <c r="A13" s="22" t="s">
        <v>54</v>
      </c>
      <c r="B13" s="23" t="s">
        <v>31</v>
      </c>
      <c r="C13" s="68">
        <v>2250</v>
      </c>
      <c r="D13" s="72"/>
      <c r="E13" s="69">
        <v>1.85</v>
      </c>
      <c r="F13" s="24">
        <v>1</v>
      </c>
      <c r="G13" s="25">
        <v>0.85</v>
      </c>
      <c r="H13" s="99">
        <f t="shared" si="0"/>
        <v>0</v>
      </c>
      <c r="I13" s="100"/>
      <c r="J13" s="26">
        <f t="shared" si="1"/>
        <v>1065000</v>
      </c>
      <c r="K13" s="56">
        <v>228000</v>
      </c>
      <c r="L13" s="56">
        <v>550000</v>
      </c>
      <c r="M13" s="75">
        <v>287000</v>
      </c>
      <c r="N13" s="72"/>
      <c r="O13" s="78">
        <f t="shared" si="8"/>
        <v>0</v>
      </c>
      <c r="P13" s="80"/>
      <c r="Q13" s="78">
        <f t="shared" si="2"/>
        <v>0</v>
      </c>
      <c r="R13" s="80"/>
      <c r="S13" s="82">
        <f t="shared" ref="S13:S14" si="9">ROUND(M13*R13,2)</f>
        <v>0</v>
      </c>
      <c r="T13" s="60">
        <f t="shared" si="3"/>
        <v>0</v>
      </c>
      <c r="U13" s="84">
        <v>1000</v>
      </c>
      <c r="V13" s="72"/>
      <c r="W13" s="85">
        <v>1</v>
      </c>
      <c r="X13" s="91"/>
      <c r="Y13" s="87">
        <f t="shared" si="4"/>
        <v>0</v>
      </c>
      <c r="Z13" s="84">
        <v>3250</v>
      </c>
      <c r="AA13" s="72"/>
      <c r="AB13" s="89">
        <f t="shared" si="5"/>
        <v>0</v>
      </c>
      <c r="AC13" s="61">
        <f t="shared" si="6"/>
        <v>0</v>
      </c>
      <c r="AD13" s="62">
        <f t="shared" si="7"/>
        <v>0</v>
      </c>
      <c r="AE13" s="28"/>
      <c r="AF13" s="58"/>
    </row>
    <row r="14" spans="1:32" ht="24.9" customHeight="1" thickBot="1" x14ac:dyDescent="0.5">
      <c r="A14" s="22" t="s">
        <v>54</v>
      </c>
      <c r="B14" s="23" t="s">
        <v>32</v>
      </c>
      <c r="C14" s="68">
        <v>2250</v>
      </c>
      <c r="D14" s="72"/>
      <c r="E14" s="69">
        <v>1.85</v>
      </c>
      <c r="F14" s="24">
        <v>1</v>
      </c>
      <c r="G14" s="25">
        <v>0.85</v>
      </c>
      <c r="H14" s="99">
        <f t="shared" si="0"/>
        <v>0</v>
      </c>
      <c r="I14" s="100"/>
      <c r="J14" s="26">
        <f t="shared" si="1"/>
        <v>991000</v>
      </c>
      <c r="K14" s="56">
        <v>186000</v>
      </c>
      <c r="L14" s="56">
        <v>569000</v>
      </c>
      <c r="M14" s="75">
        <v>236000</v>
      </c>
      <c r="N14" s="72"/>
      <c r="O14" s="78">
        <f t="shared" si="8"/>
        <v>0</v>
      </c>
      <c r="P14" s="80"/>
      <c r="Q14" s="78">
        <f t="shared" si="2"/>
        <v>0</v>
      </c>
      <c r="R14" s="81"/>
      <c r="S14" s="82">
        <f t="shared" si="9"/>
        <v>0</v>
      </c>
      <c r="T14" s="60">
        <f t="shared" si="3"/>
        <v>0</v>
      </c>
      <c r="U14" s="84">
        <v>1000</v>
      </c>
      <c r="V14" s="72"/>
      <c r="W14" s="85">
        <v>1</v>
      </c>
      <c r="X14" s="91"/>
      <c r="Y14" s="87">
        <f t="shared" si="4"/>
        <v>0</v>
      </c>
      <c r="Z14" s="84">
        <v>3250</v>
      </c>
      <c r="AA14" s="72"/>
      <c r="AB14" s="89">
        <f t="shared" si="5"/>
        <v>0</v>
      </c>
      <c r="AC14" s="61">
        <f t="shared" si="6"/>
        <v>0</v>
      </c>
      <c r="AD14" s="62">
        <f t="shared" si="7"/>
        <v>0</v>
      </c>
      <c r="AE14" s="28"/>
      <c r="AF14" s="58"/>
    </row>
    <row r="15" spans="1:32" ht="24.9" customHeight="1" x14ac:dyDescent="0.45">
      <c r="A15" s="22" t="s">
        <v>54</v>
      </c>
      <c r="B15" s="30" t="s">
        <v>33</v>
      </c>
      <c r="C15" s="68">
        <v>2250</v>
      </c>
      <c r="D15" s="72"/>
      <c r="E15" s="69">
        <v>1.85</v>
      </c>
      <c r="F15" s="24">
        <v>1</v>
      </c>
      <c r="G15" s="25">
        <v>0.85</v>
      </c>
      <c r="H15" s="99">
        <f t="shared" si="0"/>
        <v>0</v>
      </c>
      <c r="I15" s="100"/>
      <c r="J15" s="26">
        <f t="shared" si="1"/>
        <v>1024000</v>
      </c>
      <c r="K15" s="56">
        <v>519000</v>
      </c>
      <c r="L15" s="56">
        <v>505000</v>
      </c>
      <c r="M15" s="74"/>
      <c r="N15" s="72"/>
      <c r="O15" s="78">
        <f t="shared" si="8"/>
        <v>0</v>
      </c>
      <c r="P15" s="80"/>
      <c r="Q15" s="76">
        <f t="shared" si="2"/>
        <v>0</v>
      </c>
      <c r="R15" s="64"/>
      <c r="S15" s="29"/>
      <c r="T15" s="59">
        <f t="shared" si="3"/>
        <v>0</v>
      </c>
      <c r="U15" s="84">
        <v>1000</v>
      </c>
      <c r="V15" s="72"/>
      <c r="W15" s="85">
        <v>1</v>
      </c>
      <c r="X15" s="91"/>
      <c r="Y15" s="87">
        <f t="shared" si="4"/>
        <v>0</v>
      </c>
      <c r="Z15" s="84">
        <v>3250</v>
      </c>
      <c r="AA15" s="72"/>
      <c r="AB15" s="89">
        <f t="shared" si="5"/>
        <v>0</v>
      </c>
      <c r="AC15" s="61">
        <f t="shared" si="6"/>
        <v>0</v>
      </c>
      <c r="AD15" s="62">
        <f t="shared" si="7"/>
        <v>0</v>
      </c>
      <c r="AE15" s="28"/>
      <c r="AF15" s="58"/>
    </row>
    <row r="16" spans="1:32" ht="24.9" customHeight="1" x14ac:dyDescent="0.45">
      <c r="A16" s="22" t="s">
        <v>54</v>
      </c>
      <c r="B16" s="23" t="s">
        <v>34</v>
      </c>
      <c r="C16" s="68">
        <v>2250</v>
      </c>
      <c r="D16" s="72"/>
      <c r="E16" s="69">
        <v>1.85</v>
      </c>
      <c r="F16" s="31">
        <v>1</v>
      </c>
      <c r="G16" s="25">
        <v>0.85</v>
      </c>
      <c r="H16" s="99">
        <f t="shared" si="0"/>
        <v>0</v>
      </c>
      <c r="I16" s="100"/>
      <c r="J16" s="26">
        <f t="shared" si="1"/>
        <v>974000</v>
      </c>
      <c r="K16" s="56">
        <v>497000</v>
      </c>
      <c r="L16" s="56">
        <v>477000</v>
      </c>
      <c r="M16" s="74"/>
      <c r="N16" s="72"/>
      <c r="O16" s="78">
        <f t="shared" si="8"/>
        <v>0</v>
      </c>
      <c r="P16" s="80"/>
      <c r="Q16" s="76">
        <f t="shared" si="2"/>
        <v>0</v>
      </c>
      <c r="R16" s="64"/>
      <c r="S16" s="27"/>
      <c r="T16" s="59">
        <f t="shared" si="3"/>
        <v>0</v>
      </c>
      <c r="U16" s="84">
        <v>1000</v>
      </c>
      <c r="V16" s="72"/>
      <c r="W16" s="86">
        <v>1</v>
      </c>
      <c r="X16" s="91"/>
      <c r="Y16" s="87">
        <f t="shared" si="4"/>
        <v>0</v>
      </c>
      <c r="Z16" s="84">
        <v>3250</v>
      </c>
      <c r="AA16" s="72"/>
      <c r="AB16" s="89">
        <f t="shared" si="5"/>
        <v>0</v>
      </c>
      <c r="AC16" s="61">
        <f t="shared" si="6"/>
        <v>0</v>
      </c>
      <c r="AD16" s="62">
        <f t="shared" si="7"/>
        <v>0</v>
      </c>
      <c r="AE16" s="28"/>
      <c r="AF16" s="58"/>
    </row>
    <row r="17" spans="1:34" ht="24.9" customHeight="1" x14ac:dyDescent="0.45">
      <c r="A17" s="22" t="s">
        <v>54</v>
      </c>
      <c r="B17" s="23" t="s">
        <v>35</v>
      </c>
      <c r="C17" s="68">
        <v>2250</v>
      </c>
      <c r="D17" s="72"/>
      <c r="E17" s="69">
        <v>1.85</v>
      </c>
      <c r="F17" s="24">
        <v>1</v>
      </c>
      <c r="G17" s="25">
        <v>0.85</v>
      </c>
      <c r="H17" s="99">
        <f t="shared" si="0"/>
        <v>0</v>
      </c>
      <c r="I17" s="100"/>
      <c r="J17" s="26">
        <f t="shared" si="1"/>
        <v>1013000</v>
      </c>
      <c r="K17" s="56">
        <v>493000</v>
      </c>
      <c r="L17" s="56">
        <v>520000</v>
      </c>
      <c r="M17" s="74"/>
      <c r="N17" s="72"/>
      <c r="O17" s="78">
        <f t="shared" si="8"/>
        <v>0</v>
      </c>
      <c r="P17" s="80"/>
      <c r="Q17" s="76">
        <f t="shared" si="2"/>
        <v>0</v>
      </c>
      <c r="R17" s="63"/>
      <c r="S17" s="29"/>
      <c r="T17" s="59">
        <f t="shared" si="3"/>
        <v>0</v>
      </c>
      <c r="U17" s="84">
        <v>1000</v>
      </c>
      <c r="V17" s="72"/>
      <c r="W17" s="85">
        <v>1</v>
      </c>
      <c r="X17" s="91"/>
      <c r="Y17" s="87">
        <f t="shared" si="4"/>
        <v>0</v>
      </c>
      <c r="Z17" s="84">
        <v>3250</v>
      </c>
      <c r="AA17" s="72"/>
      <c r="AB17" s="89">
        <f t="shared" si="5"/>
        <v>0</v>
      </c>
      <c r="AC17" s="61">
        <f t="shared" si="6"/>
        <v>0</v>
      </c>
      <c r="AD17" s="62">
        <f t="shared" si="7"/>
        <v>0</v>
      </c>
      <c r="AE17" s="28"/>
      <c r="AF17" s="58"/>
    </row>
    <row r="18" spans="1:34" ht="24.9" customHeight="1" x14ac:dyDescent="0.45">
      <c r="A18" s="32" t="s">
        <v>58</v>
      </c>
      <c r="B18" s="33" t="s">
        <v>36</v>
      </c>
      <c r="C18" s="68">
        <v>2250</v>
      </c>
      <c r="D18" s="72"/>
      <c r="E18" s="69">
        <v>1.85</v>
      </c>
      <c r="F18" s="24">
        <v>1</v>
      </c>
      <c r="G18" s="25">
        <v>0.85</v>
      </c>
      <c r="H18" s="99">
        <f t="shared" si="0"/>
        <v>0</v>
      </c>
      <c r="I18" s="100"/>
      <c r="J18" s="26">
        <f t="shared" si="1"/>
        <v>1032000</v>
      </c>
      <c r="K18" s="56">
        <v>482000</v>
      </c>
      <c r="L18" s="56">
        <v>550000</v>
      </c>
      <c r="M18" s="74"/>
      <c r="N18" s="72"/>
      <c r="O18" s="78">
        <f t="shared" si="8"/>
        <v>0</v>
      </c>
      <c r="P18" s="80"/>
      <c r="Q18" s="76">
        <f t="shared" si="2"/>
        <v>0</v>
      </c>
      <c r="R18" s="63"/>
      <c r="S18" s="29"/>
      <c r="T18" s="59">
        <f t="shared" si="3"/>
        <v>0</v>
      </c>
      <c r="U18" s="84">
        <v>1000</v>
      </c>
      <c r="V18" s="72"/>
      <c r="W18" s="85">
        <v>1</v>
      </c>
      <c r="X18" s="91"/>
      <c r="Y18" s="87">
        <f t="shared" si="4"/>
        <v>0</v>
      </c>
      <c r="Z18" s="84">
        <v>3250</v>
      </c>
      <c r="AA18" s="72"/>
      <c r="AB18" s="89">
        <f t="shared" si="5"/>
        <v>0</v>
      </c>
      <c r="AC18" s="61">
        <f t="shared" si="6"/>
        <v>0</v>
      </c>
      <c r="AD18" s="62">
        <f t="shared" si="7"/>
        <v>0</v>
      </c>
      <c r="AE18" s="28"/>
      <c r="AF18" s="58"/>
    </row>
    <row r="19" spans="1:34" ht="24.9" customHeight="1" x14ac:dyDescent="0.45">
      <c r="A19" s="32" t="s">
        <v>58</v>
      </c>
      <c r="B19" s="33" t="s">
        <v>37</v>
      </c>
      <c r="C19" s="68">
        <v>2250</v>
      </c>
      <c r="D19" s="72"/>
      <c r="E19" s="69">
        <v>1.85</v>
      </c>
      <c r="F19" s="24">
        <v>1</v>
      </c>
      <c r="G19" s="25">
        <v>0.85</v>
      </c>
      <c r="H19" s="99">
        <f t="shared" si="0"/>
        <v>0</v>
      </c>
      <c r="I19" s="100"/>
      <c r="J19" s="26">
        <f t="shared" si="1"/>
        <v>947000</v>
      </c>
      <c r="K19" s="56">
        <v>467000</v>
      </c>
      <c r="L19" s="56">
        <v>480000</v>
      </c>
      <c r="M19" s="74"/>
      <c r="N19" s="72"/>
      <c r="O19" s="78">
        <f t="shared" si="8"/>
        <v>0</v>
      </c>
      <c r="P19" s="80"/>
      <c r="Q19" s="76">
        <f t="shared" si="2"/>
        <v>0</v>
      </c>
      <c r="R19" s="63"/>
      <c r="S19" s="29"/>
      <c r="T19" s="59">
        <f t="shared" si="3"/>
        <v>0</v>
      </c>
      <c r="U19" s="84">
        <v>1000</v>
      </c>
      <c r="V19" s="72"/>
      <c r="W19" s="85">
        <v>1</v>
      </c>
      <c r="X19" s="91"/>
      <c r="Y19" s="87">
        <f t="shared" si="4"/>
        <v>0</v>
      </c>
      <c r="Z19" s="84">
        <v>3250</v>
      </c>
      <c r="AA19" s="72"/>
      <c r="AB19" s="89">
        <f t="shared" si="5"/>
        <v>0</v>
      </c>
      <c r="AC19" s="61">
        <f t="shared" si="6"/>
        <v>0</v>
      </c>
      <c r="AD19" s="62">
        <f t="shared" si="7"/>
        <v>0</v>
      </c>
      <c r="AE19" s="28"/>
      <c r="AF19" s="58"/>
    </row>
    <row r="20" spans="1:34" ht="24.9" customHeight="1" thickBot="1" x14ac:dyDescent="0.5">
      <c r="A20" s="32" t="s">
        <v>58</v>
      </c>
      <c r="B20" s="23" t="s">
        <v>38</v>
      </c>
      <c r="C20" s="68">
        <v>2250</v>
      </c>
      <c r="D20" s="73"/>
      <c r="E20" s="69">
        <v>1.85</v>
      </c>
      <c r="F20" s="24">
        <v>1</v>
      </c>
      <c r="G20" s="25">
        <v>0.85</v>
      </c>
      <c r="H20" s="99">
        <f t="shared" si="0"/>
        <v>0</v>
      </c>
      <c r="I20" s="100"/>
      <c r="J20" s="26">
        <f t="shared" si="1"/>
        <v>1010000</v>
      </c>
      <c r="K20" s="56">
        <v>513000</v>
      </c>
      <c r="L20" s="56">
        <v>497000</v>
      </c>
      <c r="M20" s="74"/>
      <c r="N20" s="73"/>
      <c r="O20" s="78">
        <f t="shared" si="8"/>
        <v>0</v>
      </c>
      <c r="P20" s="81"/>
      <c r="Q20" s="76">
        <f t="shared" si="2"/>
        <v>0</v>
      </c>
      <c r="R20" s="63"/>
      <c r="S20" s="29"/>
      <c r="T20" s="59">
        <f>IF((O20+Q20+S20)&lt;0,"",O20+Q20+S20)</f>
        <v>0</v>
      </c>
      <c r="U20" s="84">
        <v>1000</v>
      </c>
      <c r="V20" s="73"/>
      <c r="W20" s="85">
        <v>1</v>
      </c>
      <c r="X20" s="92"/>
      <c r="Y20" s="87">
        <f t="shared" si="4"/>
        <v>0</v>
      </c>
      <c r="Z20" s="84">
        <v>3250</v>
      </c>
      <c r="AA20" s="73"/>
      <c r="AB20" s="89">
        <f t="shared" si="5"/>
        <v>0</v>
      </c>
      <c r="AC20" s="61">
        <f t="shared" si="6"/>
        <v>0</v>
      </c>
      <c r="AD20" s="62">
        <f>ROUNDDOWN((H20+O20+Q20+S20+Y20+AB20)/1.1,0)</f>
        <v>0</v>
      </c>
      <c r="AE20" s="28"/>
      <c r="AF20" s="58"/>
    </row>
    <row r="21" spans="1:34" ht="24.9" customHeight="1" thickTop="1" thickBot="1" x14ac:dyDescent="0.5">
      <c r="A21" s="95" t="s">
        <v>39</v>
      </c>
      <c r="B21" s="96"/>
      <c r="C21" s="34" t="s">
        <v>40</v>
      </c>
      <c r="D21" s="70" t="s">
        <v>40</v>
      </c>
      <c r="E21" s="35" t="s">
        <v>40</v>
      </c>
      <c r="F21" s="35" t="s">
        <v>40</v>
      </c>
      <c r="G21" s="35" t="s">
        <v>40</v>
      </c>
      <c r="H21" s="97" t="s">
        <v>56</v>
      </c>
      <c r="I21" s="98"/>
      <c r="J21" s="36">
        <f>SUM(J9:J20)</f>
        <v>12425000</v>
      </c>
      <c r="K21" s="36">
        <f>SUM(K9:K20)</f>
        <v>5675000</v>
      </c>
      <c r="L21" s="36">
        <f>SUM(L9:L20)</f>
        <v>5965000</v>
      </c>
      <c r="M21" s="36">
        <f>SUM(M9:M20)</f>
        <v>785000</v>
      </c>
      <c r="N21" s="70" t="s">
        <v>40</v>
      </c>
      <c r="O21" s="37" t="s">
        <v>56</v>
      </c>
      <c r="P21" s="70" t="s">
        <v>40</v>
      </c>
      <c r="Q21" s="35" t="s">
        <v>40</v>
      </c>
      <c r="R21" s="35" t="s">
        <v>40</v>
      </c>
      <c r="S21" s="35" t="s">
        <v>40</v>
      </c>
      <c r="T21" s="35" t="s">
        <v>40</v>
      </c>
      <c r="U21" s="35" t="s">
        <v>40</v>
      </c>
      <c r="V21" s="70" t="s">
        <v>40</v>
      </c>
      <c r="W21" s="35" t="s">
        <v>40</v>
      </c>
      <c r="X21" s="70" t="s">
        <v>40</v>
      </c>
      <c r="Y21" s="35" t="s">
        <v>40</v>
      </c>
      <c r="Z21" s="35" t="s">
        <v>40</v>
      </c>
      <c r="AA21" s="70" t="s">
        <v>40</v>
      </c>
      <c r="AB21" s="35" t="s">
        <v>40</v>
      </c>
      <c r="AC21" s="38">
        <f>SUM(AC9:AC20)</f>
        <v>0</v>
      </c>
      <c r="AD21" s="39">
        <f>SUM(AD9:AD20)</f>
        <v>0</v>
      </c>
      <c r="AE21" s="40" t="s">
        <v>41</v>
      </c>
    </row>
    <row r="22" spans="1:34" s="46" customFormat="1" ht="18" customHeight="1" thickTop="1" thickBot="1" x14ac:dyDescent="0.5">
      <c r="A22" s="41"/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4"/>
      <c r="AD22" s="45"/>
      <c r="AE22" s="41"/>
    </row>
    <row r="23" spans="1:34" s="46" customFormat="1" ht="30" customHeight="1" thickBot="1" x14ac:dyDescent="0.5">
      <c r="A23" s="41"/>
      <c r="B23" s="93" t="s">
        <v>42</v>
      </c>
      <c r="C23" s="94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4"/>
      <c r="AD23" s="45"/>
      <c r="AE23" s="41"/>
    </row>
    <row r="24" spans="1:34" ht="30" customHeight="1" x14ac:dyDescent="0.45">
      <c r="B24" s="47" t="s">
        <v>43</v>
      </c>
      <c r="C24" s="48" t="s">
        <v>44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49"/>
      <c r="U24" s="49"/>
      <c r="V24" s="49"/>
      <c r="W24" s="49"/>
      <c r="X24" s="49"/>
      <c r="Y24" s="49"/>
      <c r="Z24" s="49"/>
      <c r="AA24" s="49"/>
      <c r="AB24" s="49"/>
      <c r="AC24" s="67"/>
      <c r="AD24" s="51"/>
      <c r="AE24" s="10"/>
    </row>
    <row r="25" spans="1:34" s="53" customFormat="1" ht="30" customHeight="1" x14ac:dyDescent="0.45">
      <c r="A25" s="52"/>
      <c r="B25" s="47" t="s">
        <v>45</v>
      </c>
      <c r="C25" s="65" t="s">
        <v>57</v>
      </c>
      <c r="D25" s="66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49"/>
      <c r="U25" s="49"/>
      <c r="V25" s="49"/>
      <c r="W25" s="49"/>
      <c r="X25" s="49"/>
      <c r="Y25" s="49"/>
      <c r="Z25" s="49"/>
      <c r="AA25" s="49"/>
      <c r="AB25" s="49"/>
      <c r="AC25" s="50"/>
      <c r="AD25" s="51"/>
      <c r="AE25" s="10"/>
      <c r="AF25" s="9"/>
      <c r="AG25" s="9"/>
      <c r="AH25" s="9"/>
    </row>
    <row r="26" spans="1:34" s="53" customFormat="1" ht="30" customHeight="1" x14ac:dyDescent="0.45">
      <c r="A26" s="52"/>
      <c r="B26" s="47" t="s">
        <v>46</v>
      </c>
      <c r="C26" s="48" t="s">
        <v>47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49"/>
      <c r="U26" s="49"/>
      <c r="V26" s="49"/>
      <c r="W26" s="49"/>
      <c r="X26" s="49"/>
      <c r="Y26" s="49"/>
      <c r="Z26" s="49"/>
      <c r="AA26" s="49"/>
      <c r="AB26" s="49"/>
      <c r="AC26" s="50"/>
      <c r="AD26" s="51"/>
      <c r="AE26" s="10"/>
      <c r="AF26" s="9"/>
      <c r="AG26" s="9"/>
      <c r="AH26" s="9"/>
    </row>
    <row r="27" spans="1:34" s="53" customFormat="1" ht="30" customHeight="1" x14ac:dyDescent="0.45">
      <c r="A27" s="52"/>
      <c r="B27" s="47" t="s">
        <v>48</v>
      </c>
      <c r="C27" s="48" t="s">
        <v>59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49"/>
      <c r="U27" s="49"/>
      <c r="V27" s="49"/>
      <c r="W27" s="49"/>
      <c r="X27" s="49"/>
      <c r="Y27" s="49"/>
      <c r="Z27" s="49"/>
      <c r="AA27" s="49"/>
      <c r="AB27" s="49"/>
      <c r="AC27" s="50"/>
      <c r="AD27" s="51"/>
      <c r="AE27" s="10"/>
      <c r="AF27" s="9"/>
      <c r="AG27" s="9"/>
      <c r="AH27" s="9"/>
    </row>
    <row r="28" spans="1:34" s="53" customFormat="1" ht="30" customHeight="1" x14ac:dyDescent="0.45">
      <c r="A28" s="10"/>
      <c r="B28" s="47" t="s">
        <v>49</v>
      </c>
      <c r="C28" s="48" t="s">
        <v>50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49"/>
      <c r="U28" s="49"/>
      <c r="V28" s="49"/>
      <c r="W28" s="49"/>
      <c r="X28" s="49"/>
      <c r="Y28" s="49"/>
      <c r="Z28" s="49"/>
      <c r="AA28" s="49"/>
      <c r="AB28" s="49"/>
      <c r="AC28" s="50"/>
      <c r="AD28" s="51"/>
      <c r="AE28" s="10"/>
      <c r="AF28" s="9"/>
      <c r="AG28" s="9"/>
      <c r="AH28" s="9"/>
    </row>
    <row r="29" spans="1:34" s="53" customFormat="1" ht="30" customHeight="1" x14ac:dyDescent="0.45">
      <c r="A29" s="10"/>
      <c r="B29" s="47" t="s">
        <v>51</v>
      </c>
      <c r="C29" s="48" t="s">
        <v>55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49"/>
      <c r="U29" s="49"/>
      <c r="V29" s="49"/>
      <c r="W29" s="49"/>
      <c r="X29" s="49"/>
      <c r="Y29" s="49"/>
      <c r="Z29" s="49"/>
      <c r="AA29" s="49"/>
      <c r="AB29" s="49"/>
      <c r="AC29" s="50"/>
      <c r="AD29" s="51"/>
      <c r="AE29" s="10"/>
      <c r="AF29" s="9"/>
      <c r="AG29" s="9"/>
      <c r="AH29" s="9"/>
    </row>
    <row r="30" spans="1:34" s="53" customFormat="1" ht="30" customHeight="1" x14ac:dyDescent="0.45">
      <c r="A30" s="10"/>
      <c r="B30" s="47" t="s">
        <v>52</v>
      </c>
      <c r="C30" s="48" t="s">
        <v>61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49"/>
      <c r="U30" s="49"/>
      <c r="V30" s="49"/>
      <c r="W30" s="49"/>
      <c r="X30" s="49"/>
      <c r="Y30" s="49"/>
      <c r="Z30" s="49"/>
      <c r="AA30" s="49"/>
      <c r="AB30" s="49"/>
      <c r="AC30" s="50"/>
      <c r="AD30" s="51"/>
      <c r="AE30" s="10"/>
      <c r="AF30" s="9"/>
      <c r="AG30" s="9"/>
      <c r="AH30" s="9"/>
    </row>
    <row r="31" spans="1:34" s="53" customFormat="1" ht="30" customHeight="1" x14ac:dyDescent="0.45">
      <c r="A31" s="9"/>
      <c r="B31" s="47"/>
      <c r="C31" s="57" t="s">
        <v>62</v>
      </c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5"/>
      <c r="AD31" s="8"/>
      <c r="AE31" s="9"/>
      <c r="AF31" s="9"/>
      <c r="AG31" s="9"/>
      <c r="AH31" s="9"/>
    </row>
    <row r="32" spans="1:34" s="53" customFormat="1" ht="30" customHeight="1" x14ac:dyDescent="0.45">
      <c r="A32" s="9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5"/>
      <c r="AD32" s="8"/>
      <c r="AE32" s="9"/>
      <c r="AF32" s="9"/>
      <c r="AG32" s="9"/>
      <c r="AH32" s="9"/>
    </row>
    <row r="33" spans="1:34" s="53" customFormat="1" ht="30" customHeight="1" x14ac:dyDescent="0.45">
      <c r="A33" s="9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5"/>
      <c r="AD33" s="8"/>
      <c r="AE33" s="9"/>
      <c r="AF33" s="9"/>
      <c r="AG33" s="9"/>
      <c r="AH33" s="9"/>
    </row>
    <row r="34" spans="1:34" s="53" customFormat="1" ht="30" customHeight="1" x14ac:dyDescent="0.45">
      <c r="A34" s="9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5"/>
      <c r="AD34" s="8"/>
      <c r="AE34" s="9"/>
      <c r="AF34" s="9"/>
      <c r="AG34" s="9"/>
      <c r="AH34" s="9"/>
    </row>
    <row r="35" spans="1:34" s="53" customFormat="1" ht="18" customHeight="1" x14ac:dyDescent="0.45">
      <c r="A35" s="9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5"/>
      <c r="AD35" s="8"/>
      <c r="AE35" s="9"/>
      <c r="AF35" s="9"/>
      <c r="AG35" s="9"/>
      <c r="AH35" s="9"/>
    </row>
  </sheetData>
  <mergeCells count="36">
    <mergeCell ref="AD3:AD7"/>
    <mergeCell ref="C5:C8"/>
    <mergeCell ref="D5:D8"/>
    <mergeCell ref="E5:G6"/>
    <mergeCell ref="H5:I7"/>
    <mergeCell ref="A3:B8"/>
    <mergeCell ref="C3:I4"/>
    <mergeCell ref="J3:T4"/>
    <mergeCell ref="U3:AB4"/>
    <mergeCell ref="AC3:AC7"/>
    <mergeCell ref="Z5:AB6"/>
    <mergeCell ref="E7:E8"/>
    <mergeCell ref="F7:F8"/>
    <mergeCell ref="G7:G8"/>
    <mergeCell ref="T5:T7"/>
    <mergeCell ref="U5:Y6"/>
    <mergeCell ref="H9:I9"/>
    <mergeCell ref="J5:M6"/>
    <mergeCell ref="N5:O6"/>
    <mergeCell ref="P5:Q6"/>
    <mergeCell ref="R5:S6"/>
    <mergeCell ref="H8:I8"/>
    <mergeCell ref="B23:C23"/>
    <mergeCell ref="A21:B21"/>
    <mergeCell ref="H21:I21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</mergeCells>
  <phoneticPr fontId="4"/>
  <dataValidations count="2">
    <dataValidation imeMode="off" allowBlank="1" showInputMessage="1" showErrorMessage="1" sqref="AC21 K21:M21 J9:J21 C9:H21 N9:AB21"/>
    <dataValidation imeMode="on" allowBlank="1" showInputMessage="1" showErrorMessage="1" sqref="U2:U3 J2:M3 V2:AB2 A21 H5 F2:I4 C2:D6 E2:E5 O7 R5 P5 Q7 S7 T5:U5 Z5 N5 J5 B2 D24:N24 N2:T2 N8:V8 H8 AF3:IP8 B9:B20 Z8:AD8 P24:W24 U7:AB7 A1:AE1 AC2:AD3 AE2:AE1048576 B31:W65530 AD9:AD65530 AF1:IO2 D25:W30 AC9:AC20 AF9:IO1048576 X24:AC65530 A25:A30 B22:B30 C22 C24:C30"/>
  </dataValidations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入札金額算定書</vt:lpstr>
    </vt:vector>
  </TitlesOfParts>
  <Company>岐阜県総合医療センター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管理者</cp:lastModifiedBy>
  <cp:lastPrinted>2026-01-09T08:12:02Z</cp:lastPrinted>
  <dcterms:created xsi:type="dcterms:W3CDTF">2023-11-27T02:28:08Z</dcterms:created>
  <dcterms:modified xsi:type="dcterms:W3CDTF">2026-01-09T08:14:22Z</dcterms:modified>
</cp:coreProperties>
</file>